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7" activeTab="0"/>
  </bookViews>
  <sheets>
    <sheet name="2пп" sheetId="1" r:id="rId1"/>
    <sheet name="3сп" sheetId="2" r:id="rId2"/>
    <sheet name="4м" sheetId="3" r:id="rId3"/>
    <sheet name="5ОР " sheetId="4" r:id="rId4"/>
    <sheet name="6КР " sheetId="5" r:id="rId5"/>
    <sheet name="7пр" sheetId="6" r:id="rId6"/>
    <sheet name="8 ВРпп" sheetId="7" r:id="rId7"/>
    <sheet name="9ВРcп " sheetId="8" r:id="rId8"/>
  </sheets>
  <definedNames>
    <definedName name="_xlnm.Print_Area" localSheetId="1">'3сп'!$A$1:$AR$54</definedName>
    <definedName name="_xlnm.Print_Area" localSheetId="2">'4м'!$A$1:$AL$56</definedName>
    <definedName name="_xlnm.Print_Area" localSheetId="3">'5ОР '!$A$1:$V$57</definedName>
    <definedName name="_xlnm.Print_Area" localSheetId="4">'6КР '!$A$1:$V$57</definedName>
    <definedName name="_xlnm.Print_Area" localSheetId="5">'7пр'!$A$1:$L$58</definedName>
    <definedName name="_xlnm.Print_Area" localSheetId="6">'8 ВРпп'!$A$1:$F$77</definedName>
    <definedName name="_xlnm.Print_Area" localSheetId="7">'9ВРcп '!$A$1:$F$77</definedName>
    <definedName name="Excel_BuiltIn__FilterDatabase_1">'2пп'!$B$26:$Z$57</definedName>
    <definedName name="Excel_BuiltIn__FilterDatabase_2">'3сп'!$A$5:$O$5</definedName>
  </definedNames>
  <calcPr fullCalcOnLoad="1"/>
</workbook>
</file>

<file path=xl/sharedStrings.xml><?xml version="1.0" encoding="utf-8"?>
<sst xmlns="http://schemas.openxmlformats.org/spreadsheetml/2006/main" count="732" uniqueCount="387">
  <si>
    <t>Чисельність практичних психологів навчальних закладів</t>
  </si>
  <si>
    <t>2011-2012 н.р.</t>
  </si>
  <si>
    <t xml:space="preserve">відповідно до нормативів чисельності </t>
  </si>
  <si>
    <t>відповідно до  нормативів чисельності (узагальнено):</t>
  </si>
  <si>
    <t>Забезпечення потреби навчальних закладів у практичних психологах відповідно до нормативів чисельності (наказ МОН України від 02.07.2009 р. № 616)</t>
  </si>
  <si>
    <t>ДНЗ</t>
  </si>
  <si>
    <t>місто</t>
  </si>
  <si>
    <t>село(селище)</t>
  </si>
  <si>
    <t>загалом</t>
  </si>
  <si>
    <t>потреба (ставок)</t>
  </si>
  <si>
    <t>розрахунок дефіциту ставок</t>
  </si>
  <si>
    <t>дефіцит ставок</t>
  </si>
  <si>
    <t>додатковоставок</t>
  </si>
  <si>
    <t>всього по службі</t>
  </si>
  <si>
    <t>потреба</t>
  </si>
  <si>
    <t>дефіцит</t>
  </si>
  <si>
    <t>додатково</t>
  </si>
  <si>
    <t>Забезпечення дошкільних навчальних закладів практичними психологами відповіно до нормативів чисельності</t>
  </si>
  <si>
    <t>18 (12+13)</t>
  </si>
  <si>
    <t>19 (14+15)</t>
  </si>
  <si>
    <t>20 (16+17)</t>
  </si>
  <si>
    <t>село (селище)</t>
  </si>
  <si>
    <t>Дошкільні навчальні заклади                     з кількістю груп:</t>
  </si>
  <si>
    <t>загальна к-сть навч. закл. (місто)</t>
  </si>
  <si>
    <t>к-сть навч. закл, в яких прац. ПП</t>
  </si>
  <si>
    <t>ставок ПП (місто)</t>
  </si>
  <si>
    <t>загальна к-сть навч. закл. (село)</t>
  </si>
  <si>
    <t>ставок ПП (село)</t>
  </si>
  <si>
    <t>загальна к-сть навч. закл. (всього)</t>
  </si>
  <si>
    <t>ставок ПП (всього)</t>
  </si>
  <si>
    <t>ставок ПП   (село)</t>
  </si>
  <si>
    <t>потреба ПП</t>
  </si>
  <si>
    <t>дефіцит ПП</t>
  </si>
  <si>
    <t>додат-ково ПП</t>
  </si>
  <si>
    <t>чисельність груп</t>
  </si>
  <si>
    <t xml:space="preserve"> к-сть навч. закл. </t>
  </si>
  <si>
    <t>наявних ставок</t>
  </si>
  <si>
    <t xml:space="preserve">потреба від-повідно до нормативу </t>
  </si>
  <si>
    <t>додаткові ставки</t>
  </si>
  <si>
    <t>1 група</t>
  </si>
  <si>
    <t>до 7  (0,5 ст.)</t>
  </si>
  <si>
    <t>до 4 (0,5 ст.)</t>
  </si>
  <si>
    <t>2 групи</t>
  </si>
  <si>
    <t>7 і більше (0,75 ст)</t>
  </si>
  <si>
    <t>4 і більше (0,75 ст)</t>
  </si>
  <si>
    <t>3 групи</t>
  </si>
  <si>
    <t>9 і більше (1,0 ст.)</t>
  </si>
  <si>
    <t>6 і більше (1,0 ст.)</t>
  </si>
  <si>
    <t>4 групи</t>
  </si>
  <si>
    <t>всього (місто)</t>
  </si>
  <si>
    <t>всього (село/селище)</t>
  </si>
  <si>
    <t>5  груп</t>
  </si>
  <si>
    <t>6  груп</t>
  </si>
  <si>
    <t>7  груп</t>
  </si>
  <si>
    <t>Забезпечення пр. психологами ДНЗ, в яких передбачено 1 ставку на навч. заклад</t>
  </si>
  <si>
    <t>Зведені дані по ДНЗ</t>
  </si>
  <si>
    <t>8  груп</t>
  </si>
  <si>
    <t>тип закладу</t>
  </si>
  <si>
    <t xml:space="preserve">к-сть навч. закл. </t>
  </si>
  <si>
    <t>звичайні ДНЗ</t>
  </si>
  <si>
    <t>спеціальні ДНЗ</t>
  </si>
  <si>
    <t>всі ДНЗ</t>
  </si>
  <si>
    <t>9  груп</t>
  </si>
  <si>
    <t>ДНЗ компенсуючого типу</t>
  </si>
  <si>
    <t>всього закладів</t>
  </si>
  <si>
    <t>10 груп</t>
  </si>
  <si>
    <t>ДНЗ комб. типу, у яких 2 і б. груп комп. типу</t>
  </si>
  <si>
    <t>всього ставок</t>
  </si>
  <si>
    <t>11  груп</t>
  </si>
  <si>
    <t>ДНЗ (дит. будинок) інтернатного типу</t>
  </si>
  <si>
    <t>всього потреба (ставок)</t>
  </si>
  <si>
    <t>12  груп і більше</t>
  </si>
  <si>
    <t>ДНЗ (центр розвитку дитини)</t>
  </si>
  <si>
    <t>всього дефіцит (ставок)</t>
  </si>
  <si>
    <t>Всього:</t>
  </si>
  <si>
    <t>всього по спеціальних  ДНЗ</t>
  </si>
  <si>
    <t>всього додаткових ставок (понад нормативи)</t>
  </si>
  <si>
    <t>ДНЗ комбінованого типу, у яких 2 і більше груп компенсуючого типу</t>
  </si>
  <si>
    <t>ЗНЗ, ПТНЗ, ВНЗ та позашкільні заклади</t>
  </si>
  <si>
    <t>Всього по спец. ДНЗ:</t>
  </si>
  <si>
    <t>Забезпечення загальноосвітніх навчальних закладів практичними психологами відповіно до нормативів чисельності</t>
  </si>
  <si>
    <t>Загалом по ДНЗ:</t>
  </si>
  <si>
    <r>
      <t xml:space="preserve">Загальноосвітні навчальні заклади (в тому числі НВК (школа-дитсадок)) з чисельністю учнів:      </t>
    </r>
    <r>
      <rPr>
        <sz val="10"/>
        <rFont val="Times New Roman"/>
        <family val="1"/>
      </rPr>
      <t>до   100</t>
    </r>
  </si>
  <si>
    <t>чисельність учнів</t>
  </si>
  <si>
    <t>дефіцит (ставок)</t>
  </si>
  <si>
    <t>дефіцит  (ставок)</t>
  </si>
  <si>
    <t>100 і більше</t>
  </si>
  <si>
    <t>до 499</t>
  </si>
  <si>
    <t>до 99</t>
  </si>
  <si>
    <t>200 і більше</t>
  </si>
  <si>
    <t>500 і більше</t>
  </si>
  <si>
    <t>300 і більше</t>
  </si>
  <si>
    <t>700 і більше</t>
  </si>
  <si>
    <t>400 і більше</t>
  </si>
  <si>
    <t>600 і більше</t>
  </si>
  <si>
    <t>800 і більше</t>
  </si>
  <si>
    <t>900 і більше</t>
  </si>
  <si>
    <t>1000 і більше</t>
  </si>
  <si>
    <t>1100 і більше</t>
  </si>
  <si>
    <t>Забезпечення практичними психологами закладів освіти, в яких передбачено 1 ставку на заклад</t>
  </si>
  <si>
    <t>1200 і більше</t>
  </si>
  <si>
    <t>1300 і більше</t>
  </si>
  <si>
    <t>Школи-інтернати для дітей, які потребують соц. допомоги</t>
  </si>
  <si>
    <t>Спец. шк. (шк.-інтерн.) з погл.вивч. окр. предм. та курсів</t>
  </si>
  <si>
    <t>1400 і більше</t>
  </si>
  <si>
    <t>Спец. шк. (інт.) для дітей, які потр. кор. фіз.та роз. розв.</t>
  </si>
  <si>
    <t xml:space="preserve">Заклади освіти нов. типу: гімн., ліцеї, колег. (ЗОНТ) </t>
  </si>
  <si>
    <t>1500 і більше</t>
  </si>
  <si>
    <t>Навч.-реаб. центри для дітей, які потр. кор. фіз.та роз. розв.</t>
  </si>
  <si>
    <t>Позашкільні навчальні заклади</t>
  </si>
  <si>
    <t>1600 і більше</t>
  </si>
  <si>
    <t>Санат. шк. для дітей, які потреб. тривалого лікування</t>
  </si>
  <si>
    <t xml:space="preserve">Вечірні (змінні) школи </t>
  </si>
  <si>
    <t>1700 і більше</t>
  </si>
  <si>
    <t>Школи соц. реаб. для дітей, які потр. особл. умов виховання</t>
  </si>
  <si>
    <t>МНВК</t>
  </si>
  <si>
    <t>1800 і більше</t>
  </si>
  <si>
    <t>Спеціальні школи (інтернати) - всього</t>
  </si>
  <si>
    <t>ПТНЗ</t>
  </si>
  <si>
    <t>1900 і більше</t>
  </si>
  <si>
    <t>Спеціалізовані школи  - всього</t>
  </si>
  <si>
    <t>ВНЗ І-ІІ рівня акредитації</t>
  </si>
  <si>
    <t>2000 і більше</t>
  </si>
  <si>
    <t>Всього по загальноосвітніх школах:</t>
  </si>
  <si>
    <t>Спец. школи (школи-інтернати) з поглибленим вивченням окремих предметів та курсів (ПВП)</t>
  </si>
  <si>
    <t xml:space="preserve">Заклади освіти нового типу: гімназії, ліцеї, колегіуми (ЗОНТ) </t>
  </si>
  <si>
    <t>Всього по ЗОНТ та ПВП:</t>
  </si>
  <si>
    <t>Школи-інтернати для дітей, які потребують соціальної допомоги</t>
  </si>
  <si>
    <t>ВНЗ І-ІІ рівня акредитації*</t>
  </si>
  <si>
    <t>Спеціальні школи (інтернати) для дітей, які потребують корекції фіз.та роз. розвитку</t>
  </si>
  <si>
    <t>Навч.-реабілітаційні центри для дітей, які потребують корекції фіз.та роз. розвитку</t>
  </si>
  <si>
    <t>Санаторні школи для дітей, які потребують тривалого лікування</t>
  </si>
  <si>
    <t>Школи соціальної реабілітації для дітей, які потребують особливих умов виховання</t>
  </si>
  <si>
    <t>Всього по спеціальним школам:</t>
  </si>
  <si>
    <t>Загалом по ЗНЗ усіх типів:</t>
  </si>
  <si>
    <t>Загалом по таблиці :</t>
  </si>
  <si>
    <t>розділ</t>
  </si>
  <si>
    <t>Тип НЗ</t>
  </si>
  <si>
    <t>к-сть навч. заклад.</t>
  </si>
  <si>
    <t>наявних ставок ПП</t>
  </si>
  <si>
    <t xml:space="preserve">норм. потреба ПП </t>
  </si>
  <si>
    <t>дефі-цит ставок ПП</t>
  </si>
  <si>
    <t>додатко-во ставок ПП</t>
  </si>
  <si>
    <t>к-сть навч. закладів</t>
  </si>
  <si>
    <t>норм. потреба ПП</t>
  </si>
  <si>
    <t>дефіцит ставок ПП</t>
  </si>
  <si>
    <t>к-сть навч. закладів (всього)</t>
  </si>
  <si>
    <t>норм. потреба ПП  (всього)</t>
  </si>
  <si>
    <t>дефіцит ставок ПП (всього)</t>
  </si>
  <si>
    <t>додатково ставок ПП (всього)</t>
  </si>
  <si>
    <t>ДНЗ загального типу</t>
  </si>
  <si>
    <t>спеціальні  ДНЗ</t>
  </si>
  <si>
    <t xml:space="preserve"> загальноосвітні НЗ </t>
  </si>
  <si>
    <t xml:space="preserve"> ЗОНТ та НЗ з поглибленним вивченням окремих предметів  </t>
  </si>
  <si>
    <t>спецшколи (інтернати)</t>
  </si>
  <si>
    <t>всі ЗНЗ</t>
  </si>
  <si>
    <t>позашкільні навчальні заклади</t>
  </si>
  <si>
    <t xml:space="preserve">вечірні (змінні) школи </t>
  </si>
  <si>
    <t xml:space="preserve"> ПТНЗ </t>
  </si>
  <si>
    <t>Загалом ПП :</t>
  </si>
  <si>
    <t>Чисельність  соціальних педагогів навчальних закладів</t>
  </si>
  <si>
    <t>відповідно до нормативів чисельності (построчно):</t>
  </si>
  <si>
    <t>Забезпечення потреби навчальних закладів у соціальних педагогах відповідно до нормативів чисельності (наказ МОН України від 02.07.2009 р. № 616)</t>
  </si>
  <si>
    <t>Забезпечення соціальними педагогами закладів освіти, в яких передбачено 1 ставку на заклад</t>
  </si>
  <si>
    <t>Тип закладу</t>
  </si>
  <si>
    <t>Місто</t>
  </si>
  <si>
    <t>Село (селище)</t>
  </si>
  <si>
    <t>Загалом</t>
  </si>
  <si>
    <t>додатково ставок</t>
  </si>
  <si>
    <t xml:space="preserve">ЗНЗ, ПТНЗ, ВНЗ </t>
  </si>
  <si>
    <t xml:space="preserve"> 10 - 6 </t>
  </si>
  <si>
    <r>
      <t xml:space="preserve">18 </t>
    </r>
    <r>
      <rPr>
        <sz val="7"/>
        <rFont val="Arial Cyr"/>
        <family val="2"/>
      </rPr>
      <t>(12+13)</t>
    </r>
  </si>
  <si>
    <r>
      <t xml:space="preserve">18 </t>
    </r>
    <r>
      <rPr>
        <sz val="7"/>
        <rFont val="Arial Cyr"/>
        <family val="2"/>
      </rPr>
      <t>(13+14)</t>
    </r>
  </si>
  <si>
    <r>
      <t xml:space="preserve">19 </t>
    </r>
    <r>
      <rPr>
        <sz val="7"/>
        <rFont val="Arial Cyr"/>
        <family val="2"/>
      </rPr>
      <t>(15+16)</t>
    </r>
  </si>
  <si>
    <t>Дошкільні навчальні заклади :</t>
  </si>
  <si>
    <t>загальна к-сть навч. закл.    (місто)</t>
  </si>
  <si>
    <t>к-сть навч. закл., в яких прац. СП</t>
  </si>
  <si>
    <t>ставок СП. (місто)</t>
  </si>
  <si>
    <t>к-сть навч. закл.      (село)</t>
  </si>
  <si>
    <t>ставок СП   (село)</t>
  </si>
  <si>
    <t>к-сть навч. закл.    (всього)</t>
  </si>
  <si>
    <t>ставок СП (всього)</t>
  </si>
  <si>
    <t>ставок СП (місто)</t>
  </si>
  <si>
    <t>ставок СП (село)</t>
  </si>
  <si>
    <t>додат-ково</t>
  </si>
  <si>
    <t>закладів</t>
  </si>
  <si>
    <t>ставок</t>
  </si>
  <si>
    <t xml:space="preserve">дефіцит </t>
  </si>
  <si>
    <t>ДНЗ (дитячий будинок) інтернатного типу</t>
  </si>
  <si>
    <r>
      <t>Загальноосвітні навчальні заклади (в тому числі НВК (школа-дитсадок), ПВП* і ЗОНТ**)    з чисельністю учнів :</t>
    </r>
    <r>
      <rPr>
        <sz val="10"/>
        <rFont val="Times New Roman"/>
        <family val="1"/>
      </rPr>
      <t xml:space="preserve">                                до   100</t>
    </r>
  </si>
  <si>
    <t>ЗНЗ</t>
  </si>
  <si>
    <t>Забезпечення загальноосвітніх навчальних закладів соціальними педагогами відповіно до нормативів чисельності</t>
  </si>
  <si>
    <t xml:space="preserve">потреба </t>
  </si>
  <si>
    <t xml:space="preserve">до 499      </t>
  </si>
  <si>
    <t xml:space="preserve">до 99      </t>
  </si>
  <si>
    <t>Навчально-реабілітаційні центри для дітей, які потребують корекції фіз.та роз. розвитку</t>
  </si>
  <si>
    <t>Загалом по ЗНЗ</t>
  </si>
  <si>
    <t xml:space="preserve">ВНЗ І-ІІ рівня акредитації </t>
  </si>
  <si>
    <r>
      <t>* ПВП</t>
    </r>
    <r>
      <rPr>
        <i/>
        <sz val="12"/>
        <rFont val="Arial Cyr"/>
        <family val="2"/>
      </rPr>
      <t xml:space="preserve"> - спеціалізовані школи (школи-інтернати) з поглибленим вивченням окремих предметів та курсів </t>
    </r>
  </si>
  <si>
    <r>
      <t xml:space="preserve">** ЗОНТ </t>
    </r>
    <r>
      <rPr>
        <i/>
        <sz val="12"/>
        <rFont val="Arial Cyr"/>
        <family val="2"/>
      </rPr>
      <t>- заклади освіти нового типу : гімназії, ліцеї, колегіуми</t>
    </r>
  </si>
  <si>
    <t xml:space="preserve">к-сть навч. закладів </t>
  </si>
  <si>
    <t xml:space="preserve">наявних ставок СП </t>
  </si>
  <si>
    <t>к-сть навч. закл. в яких прац. СП</t>
  </si>
  <si>
    <t xml:space="preserve">норм. потреба ставок СП </t>
  </si>
  <si>
    <t xml:space="preserve">дефіцит ставок СП </t>
  </si>
  <si>
    <t xml:space="preserve">додатко-во ставок СП </t>
  </si>
  <si>
    <t xml:space="preserve">додатково ставок СП </t>
  </si>
  <si>
    <t>додатко-во ставок СП</t>
  </si>
  <si>
    <t xml:space="preserve"> загальноосвітні навчальні заклади </t>
  </si>
  <si>
    <t>Загалом:</t>
  </si>
  <si>
    <t>Мережа районних (міських) центрів практичної психології і соціальної роботи та методистів</t>
  </si>
  <si>
    <t>Додаток 4</t>
  </si>
  <si>
    <t>Додаткова інформація про методистів психологічної служби районів (міст)</t>
  </si>
  <si>
    <t>Загальна чисельність дітей (учнів)</t>
  </si>
  <si>
    <t>Методисти, які відповідають за психологічну службу</t>
  </si>
  <si>
    <t>Центри практичної психології і соціальної роботи</t>
  </si>
  <si>
    <t xml:space="preserve">   Всього по району (місту)</t>
  </si>
  <si>
    <t xml:space="preserve">    Обласний ЦППСР</t>
  </si>
  <si>
    <t>к-сть методистів (осіб)</t>
  </si>
  <si>
    <t>Інформація про центри психологічної служби</t>
  </si>
  <si>
    <t>вакансії</t>
  </si>
  <si>
    <t>не мають робочого місця (осіб)</t>
  </si>
  <si>
    <t>тип робочого місця: кабінет в ММК, РМК, ЗНЗ, ДНЗ, стіл в загальній кімнаті тощо (впишіть текст)</t>
  </si>
  <si>
    <t>Дані про довантаження</t>
  </si>
  <si>
    <t>в РМК</t>
  </si>
  <si>
    <t>в ММК</t>
  </si>
  <si>
    <t>районні ЦППСР</t>
  </si>
  <si>
    <t>міські ЦППСР</t>
  </si>
  <si>
    <t xml:space="preserve"> (1 - є довантаження (на кожен випадок),                 0 -відсутнє для всіх)</t>
  </si>
  <si>
    <t>чим довантажено методиста(ів) служби (впишіть текст)</t>
  </si>
  <si>
    <t>№ п/п</t>
  </si>
  <si>
    <t>Назва району (міста)</t>
  </si>
  <si>
    <t xml:space="preserve"> вихованців ДНЗ</t>
  </si>
  <si>
    <t>учнів ЗНЗ всіх типів</t>
  </si>
  <si>
    <t>учнів  ПТНЗ</t>
  </si>
  <si>
    <t xml:space="preserve"> студентів ВНЗ  І-ІІ рівня акред.</t>
  </si>
  <si>
    <t>всього</t>
  </si>
  <si>
    <t>методисти РМК (ставок)</t>
  </si>
  <si>
    <t>методисти РМК (осіб)</t>
  </si>
  <si>
    <t>методисти ММК (ставок)</t>
  </si>
  <si>
    <t>методисти ММК (осіб)</t>
  </si>
  <si>
    <t>кількість РЦППСР</t>
  </si>
  <si>
    <t>кількість ставок в РЦППСР</t>
  </si>
  <si>
    <t>кількість осіб в РЦППСР</t>
  </si>
  <si>
    <t>кількість МЦППСР</t>
  </si>
  <si>
    <t>кількість ставок в МЦППСР</t>
  </si>
  <si>
    <t>кількість осіб в МЦППСР</t>
  </si>
  <si>
    <t>всього осіб</t>
  </si>
  <si>
    <t>наявні ставки</t>
  </si>
  <si>
    <t>працює осіб</t>
  </si>
  <si>
    <t>статус (юрид.особа, структ.підрозділ, інший варіант)</t>
  </si>
  <si>
    <t>підпорядкування (метод. каб., відділ освіти, інший варіант)</t>
  </si>
  <si>
    <t>наявних вакансій (ставок)</t>
  </si>
  <si>
    <t>причина (якщо відома)</t>
  </si>
  <si>
    <t>1</t>
  </si>
  <si>
    <t>Всього по області</t>
  </si>
  <si>
    <t>Обласний центр практичної психології і соціальної роботи</t>
  </si>
  <si>
    <t>Спеціальні школи-інтернати (обласної комунальної власності)</t>
  </si>
  <si>
    <t>ВНЗ I-II рівня акредитації</t>
  </si>
  <si>
    <t>Гребінківський</t>
  </si>
  <si>
    <t xml:space="preserve">Освітній рівень фахівців психологічної служби </t>
  </si>
  <si>
    <t>Додаток 5</t>
  </si>
  <si>
    <t>перевірка (не друкується)</t>
  </si>
  <si>
    <t>Назва району, міста</t>
  </si>
  <si>
    <t>контроль (сума відповіних стовчиків):</t>
  </si>
  <si>
    <t>Освіта практичних психологів (осіб)</t>
  </si>
  <si>
    <t>Освіта соціальних педагогів (осіб)</t>
  </si>
  <si>
    <t>Освіта методистів (осіб)</t>
  </si>
  <si>
    <t>Всього за освітою (осіб)</t>
  </si>
  <si>
    <t>(співставлення з таблицею 5КР)</t>
  </si>
  <si>
    <t>к-сть ПП       (6-9)</t>
  </si>
  <si>
    <t>к-сть СП       (10-13)</t>
  </si>
  <si>
    <t>к-сть метод.     (14-17)</t>
  </si>
  <si>
    <t>всього (18-21)</t>
  </si>
  <si>
    <t>спеціаліст (магістр) /вища базова</t>
  </si>
  <si>
    <t>спеціаліст (магістр) /курси пере-кваліфікації</t>
  </si>
  <si>
    <t>бакалавр</t>
  </si>
  <si>
    <t>інша освіта</t>
  </si>
  <si>
    <t>бака-лавр</t>
  </si>
  <si>
    <t>Якщо в графі "перевірка" (не друкується) числа відрізняються від "0", значить у відповідній категорії (пр. психологів, соц. педагогів, методистів) є помилка в даних. Якщо число від'ємне (виділяється червоним кольором), значить в даній таблиці "Освітній рівень" кількість відповідних фахівців менша від таблиці "Кваліфікаційний рівень". Якщо додатнє (чорний колір) - навпаки.</t>
  </si>
  <si>
    <t xml:space="preserve">перевірка суми </t>
  </si>
  <si>
    <t>там де "0", ОР і КР  співпадає</t>
  </si>
  <si>
    <t xml:space="preserve">Кваліфікаційний рівень фахівців психологічної служби </t>
  </si>
  <si>
    <t>Додаток 6</t>
  </si>
  <si>
    <t>Кваліфікаційний рівень практичних психологів (осіб)</t>
  </si>
  <si>
    <t>Кваліфікаційний рівень соціальних педагогів (осіб)</t>
  </si>
  <si>
    <t>Кваліфікаційний рівень методистів (осіб)</t>
  </si>
  <si>
    <t>Всього по категоріях (осіб)</t>
  </si>
  <si>
    <t>Додаткова інформація (не виводиться на друк)</t>
  </si>
  <si>
    <t>к-сть ПП (6-9)</t>
  </si>
  <si>
    <t>к-сть СП (10-13)</t>
  </si>
  <si>
    <t>к-сть метод. (14-17)</t>
  </si>
  <si>
    <t>Спец.</t>
  </si>
  <si>
    <t>Спец. IІ кат.</t>
  </si>
  <si>
    <t>Спец. І кат.</t>
  </si>
  <si>
    <t>Спец. вищ. кат.</t>
  </si>
  <si>
    <t>перевірка суми</t>
  </si>
  <si>
    <t>к-сть ПП</t>
  </si>
  <si>
    <t>к-сть СП</t>
  </si>
  <si>
    <t>к-сть метод.</t>
  </si>
  <si>
    <t>Кваліф.рівень пр. психологів (осіб)</t>
  </si>
  <si>
    <t>Кваліф.рівень соц. педагогів (осіб)</t>
  </si>
  <si>
    <t>Кваліф.рівень методистів (осіб)</t>
  </si>
  <si>
    <t>Додаток 7</t>
  </si>
  <si>
    <t>Забезпечення кабінетами практичних психологів та соціальних педагогів навчальних закладів</t>
  </si>
  <si>
    <t>район/місто</t>
  </si>
  <si>
    <t>практичні психологи</t>
  </si>
  <si>
    <t>соціальні педагоги</t>
  </si>
  <si>
    <t>Кількість посад    ПП</t>
  </si>
  <si>
    <t>Повністю забезпечено  (два приміщення)</t>
  </si>
  <si>
    <t>частково забезпечено  (одне приміщення)</t>
  </si>
  <si>
    <t>пристосоване приміщення*</t>
  </si>
  <si>
    <t>суміщене робоче місце**</t>
  </si>
  <si>
    <t>відсутнє робоче місце</t>
  </si>
  <si>
    <t>Кількість посад СП</t>
  </si>
  <si>
    <t>окреме приміщення</t>
  </si>
  <si>
    <t>відсоток від відповідних фахівців</t>
  </si>
  <si>
    <t>* Приміщення (окреме), яке не відповідає санітарно-гігієнічним вимогам (див. положення про психологічний кабінет).</t>
  </si>
  <si>
    <t>** Робоче місце знаходиться в одному приміщенні з іншим працівником, який не є фахівцем служби.</t>
  </si>
  <si>
    <t>!!!</t>
  </si>
  <si>
    <t>Якщо в установі працює кілька фахівців психологічної служби, і для них обладнано робочий кабінет, який  відповідає специфіці роботи і забезпечує повноцінне функціонування служби, данний варіант відносимо до повного (за наявності навчального чи тренінгового приміщення) чи часткового (якщо є лише 1 консультативна кімната) варіантів забезпечення.</t>
  </si>
  <si>
    <t>Статистичний звіт практичних психологів  за напрямками</t>
  </si>
  <si>
    <t>Додаток 8</t>
  </si>
  <si>
    <t xml:space="preserve">Розрахунок витрати годин </t>
  </si>
  <si>
    <t>Основні види роботи</t>
  </si>
  <si>
    <t>охоплено осіб</t>
  </si>
  <si>
    <t>затрачено годин</t>
  </si>
  <si>
    <t xml:space="preserve">на одну ставку </t>
  </si>
  <si>
    <t>на одного працівника</t>
  </si>
  <si>
    <t>Психодіагностика індивідуальна :</t>
  </si>
  <si>
    <t>а) учнів (дітей) всього:</t>
  </si>
  <si>
    <t>у т.ч. - дошкільного віку:</t>
  </si>
  <si>
    <t xml:space="preserve">        - початкових класів:</t>
  </si>
  <si>
    <t xml:space="preserve">        - середніх класів:</t>
  </si>
  <si>
    <t xml:space="preserve">        - старших класів:</t>
  </si>
  <si>
    <t xml:space="preserve">        - учнів ПТНЗ:</t>
  </si>
  <si>
    <t xml:space="preserve">        - студентів ВНЗ І-ІІ рівня акредитації:</t>
  </si>
  <si>
    <t>б) педпрацівників:</t>
  </si>
  <si>
    <t>в) батьків:</t>
  </si>
  <si>
    <t>Психодіагностика групова, соціально-психологічні дослідження серед:</t>
  </si>
  <si>
    <t xml:space="preserve">а) учнів (дітей) всього:               </t>
  </si>
  <si>
    <t>Консультування індивідуальне :</t>
  </si>
  <si>
    <t xml:space="preserve">        - учнів ПТНЗ</t>
  </si>
  <si>
    <t xml:space="preserve"> К онсультування групове:</t>
  </si>
  <si>
    <t>Корекційно-відновлювальна та розвивальна робота індивідуальна з учнями (дітьми) всього:</t>
  </si>
  <si>
    <t xml:space="preserve">        - студентів ВНЗ І-ІІ рівня акредитації</t>
  </si>
  <si>
    <t xml:space="preserve">Корекційно-відновлювальна та розвивальна робота  групова з учнями (дітьми) всього:                               </t>
  </si>
  <si>
    <t xml:space="preserve">Проведення ділових ігор, тренінгів для:    </t>
  </si>
  <si>
    <t>а) педпрацівників:</t>
  </si>
  <si>
    <t>б) батьків:</t>
  </si>
  <si>
    <r>
      <t xml:space="preserve">Психологічна просвіта, виступи перед:  </t>
    </r>
    <r>
      <rPr>
        <sz val="10"/>
        <rFont val="Times New Roman"/>
        <family val="1"/>
      </rPr>
      <t xml:space="preserve"> </t>
    </r>
  </si>
  <si>
    <t>а) учнями (дітьми):</t>
  </si>
  <si>
    <t>б) педпрацівниками:</t>
  </si>
  <si>
    <t>в) батьками:</t>
  </si>
  <si>
    <t>Навчальна діяльність:</t>
  </si>
  <si>
    <t xml:space="preserve">       - курси за вибором:</t>
  </si>
  <si>
    <t xml:space="preserve">       - факультативні заняття:</t>
  </si>
  <si>
    <t xml:space="preserve">       - гурткова робота:</t>
  </si>
  <si>
    <r>
      <t>Зв'язки з громадськістю, відвідування</t>
    </r>
    <r>
      <rPr>
        <sz val="10"/>
        <rFont val="Times New Roman"/>
        <family val="1"/>
      </rPr>
      <t>:</t>
    </r>
  </si>
  <si>
    <t xml:space="preserve">       - учнів (дітей) вдома:</t>
  </si>
  <si>
    <t xml:space="preserve">       - батьків за місцем роботи:</t>
  </si>
  <si>
    <t xml:space="preserve">       - органів виконавчої влади та громадського  самоврядування</t>
  </si>
  <si>
    <t xml:space="preserve">       - недержавні громадські організації</t>
  </si>
  <si>
    <t>Статистичний звіт соціальних педагогів  за напрямками</t>
  </si>
  <si>
    <t>Додаток 9</t>
  </si>
  <si>
    <t>Індивідуальна діагностика</t>
  </si>
  <si>
    <t>в) батьків/опікунів</t>
  </si>
  <si>
    <t>Групова діагностика, соціально-педагогічні дослідження серед:</t>
  </si>
  <si>
    <r>
      <t xml:space="preserve">Консультування індивідуальне </t>
    </r>
    <r>
      <rPr>
        <sz val="10"/>
        <rFont val="Times New Roman"/>
        <family val="1"/>
      </rPr>
      <t>(проведення консультативних бесід)</t>
    </r>
    <r>
      <rPr>
        <b/>
        <sz val="10"/>
        <rFont val="Times New Roman"/>
        <family val="1"/>
      </rPr>
      <t>:</t>
    </r>
  </si>
  <si>
    <r>
      <t>Зв’язки з громадськістю, відвідування</t>
    </r>
    <r>
      <rPr>
        <b/>
        <i/>
        <sz val="10"/>
        <rFont val="Times New Roman"/>
        <family val="1"/>
      </rPr>
      <t>:</t>
    </r>
  </si>
  <si>
    <t xml:space="preserve">             учнів (дітей), студентів у гуртожитку, сімей вдома;</t>
  </si>
  <si>
    <t xml:space="preserve">             батьків за місцем роботи;</t>
  </si>
  <si>
    <t xml:space="preserve">            органів виконавчої влади та громадського самоврядування. </t>
  </si>
  <si>
    <t xml:space="preserve">            участь в судових засіданнях щодо розгляду справ стосовно неповнолітніх </t>
  </si>
  <si>
    <t xml:space="preserve">Розвивальна групова робота з учнями (дітьми), студентами всього:                               </t>
  </si>
  <si>
    <t xml:space="preserve">Проведення ділових ігор, інтерактивних занять, тренінгів для:    </t>
  </si>
  <si>
    <t>б) батьків/опікунів</t>
  </si>
  <si>
    <r>
      <t xml:space="preserve">Просвіта, виступи перед:  </t>
    </r>
    <r>
      <rPr>
        <sz val="10"/>
        <rFont val="Times New Roman"/>
        <family val="1"/>
      </rPr>
      <t xml:space="preserve"> </t>
    </r>
  </si>
  <si>
    <t>а) учнями (дітьми), студентами</t>
  </si>
  <si>
    <t>в) батьками/опікунами</t>
  </si>
  <si>
    <t>г) іншими представниками громади</t>
  </si>
  <si>
    <t>Організаційні</t>
  </si>
  <si>
    <t xml:space="preserve">                обстеження житлово-побутових умов дітей-сиріт, багатодітних сімей, сімей, які перебувають в кризовій ситуації та інших категорій</t>
  </si>
  <si>
    <t xml:space="preserve">               складання акту обстеження житлово-побутових умов (іншого документу)</t>
  </si>
  <si>
    <t xml:space="preserve">               оформлення документації на оздоровлення дітей</t>
  </si>
  <si>
    <t xml:space="preserve">               оформлення інших документів</t>
  </si>
  <si>
    <t xml:space="preserve">               інші види робіт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</si>
</sst>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\ ?/?"/>
    <numFmt numFmtId="167" formatCode="0"/>
    <numFmt numFmtId="168" formatCode="0.00"/>
    <numFmt numFmtId="169" formatCode="0%"/>
    <numFmt numFmtId="170" formatCode="0_ ;[RED]\-0\ "/>
    <numFmt numFmtId="171" formatCode="0.0%"/>
    <numFmt numFmtId="172" formatCode="0.0"/>
  </numFmts>
  <fonts count="10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b/>
      <sz val="11"/>
      <name val="Arial Cyr"/>
      <family val="2"/>
    </font>
    <font>
      <sz val="14"/>
      <name val="Times New Roman"/>
      <family val="1"/>
    </font>
    <font>
      <b/>
      <i/>
      <u val="single"/>
      <sz val="11"/>
      <name val="Arial Cyr"/>
      <family val="2"/>
    </font>
    <font>
      <i/>
      <u val="single"/>
      <sz val="11"/>
      <name val="Arial Cyr"/>
      <family val="2"/>
    </font>
    <font>
      <b/>
      <sz val="12"/>
      <name val="Times New Roman"/>
      <family val="1"/>
    </font>
    <font>
      <i/>
      <sz val="12"/>
      <name val="Arial Cyr"/>
      <family val="2"/>
    </font>
    <font>
      <b/>
      <sz val="11"/>
      <name val="Times New Roman"/>
      <family val="1"/>
    </font>
    <font>
      <b/>
      <i/>
      <u val="single"/>
      <sz val="11"/>
      <color indexed="10"/>
      <name val="Arial Cyr"/>
      <family val="2"/>
    </font>
    <font>
      <i/>
      <u val="single"/>
      <sz val="11"/>
      <color indexed="10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 Cyr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color indexed="10"/>
      <name val="Arial Cyr"/>
      <family val="2"/>
    </font>
    <font>
      <b/>
      <sz val="14"/>
      <color indexed="9"/>
      <name val="Arial Cyr"/>
      <family val="2"/>
    </font>
    <font>
      <sz val="14"/>
      <color indexed="9"/>
      <name val="Arial Cyr"/>
      <family val="2"/>
    </font>
    <font>
      <sz val="11"/>
      <name val="Arial Cyr"/>
      <family val="2"/>
    </font>
    <font>
      <b/>
      <sz val="11.25"/>
      <color indexed="8"/>
      <name val="Arial Cyr"/>
      <family val="2"/>
    </font>
    <font>
      <i/>
      <sz val="11"/>
      <color indexed="8"/>
      <name val="Arial Cyr"/>
      <family val="2"/>
    </font>
    <font>
      <sz val="10.1"/>
      <color indexed="8"/>
      <name val="Arial Cyr"/>
      <family val="2"/>
    </font>
    <font>
      <b/>
      <sz val="11"/>
      <color indexed="8"/>
      <name val="Arial Cyr"/>
      <family val="2"/>
    </font>
    <font>
      <i/>
      <sz val="10"/>
      <name val="Arial Cyr"/>
      <family val="2"/>
    </font>
    <font>
      <i/>
      <sz val="8"/>
      <name val="Arial Cyr"/>
      <family val="2"/>
    </font>
    <font>
      <b/>
      <sz val="8"/>
      <name val="Times New Roman"/>
      <family val="1"/>
    </font>
    <font>
      <b/>
      <sz val="14"/>
      <name val="Arial Cyr"/>
      <family val="2"/>
    </font>
    <font>
      <i/>
      <sz val="9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2"/>
    </font>
    <font>
      <b/>
      <sz val="12"/>
      <color indexed="10"/>
      <name val="Arial Cyr"/>
      <family val="2"/>
    </font>
    <font>
      <sz val="11"/>
      <color indexed="9"/>
      <name val="Arial"/>
      <family val="2"/>
    </font>
    <font>
      <i/>
      <sz val="12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b/>
      <sz val="10.75"/>
      <color indexed="8"/>
      <name val="Arial Cyr"/>
      <family val="2"/>
    </font>
    <font>
      <i/>
      <sz val="9.75"/>
      <color indexed="8"/>
      <name val="Arial Cyr"/>
      <family val="2"/>
    </font>
    <font>
      <i/>
      <sz val="10.25"/>
      <color indexed="8"/>
      <name val="Arial Cyr"/>
      <family val="2"/>
    </font>
    <font>
      <b/>
      <sz val="10"/>
      <color indexed="12"/>
      <name val="Arial Cyr"/>
      <family val="2"/>
    </font>
    <font>
      <b/>
      <sz val="12"/>
      <color indexed="12"/>
      <name val="Arial Cyr"/>
      <family val="2"/>
    </font>
    <font>
      <i/>
      <sz val="11"/>
      <name val="Arial Cyr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indexed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 Cyr"/>
      <family val="2"/>
    </font>
    <font>
      <sz val="14"/>
      <name val="Terminal"/>
      <family val="3"/>
    </font>
    <font>
      <sz val="9"/>
      <name val="Arial Narrow"/>
      <family val="2"/>
    </font>
    <font>
      <sz val="10"/>
      <color indexed="10"/>
      <name val="Times New Roman"/>
      <family val="1"/>
    </font>
    <font>
      <sz val="7.5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i/>
      <sz val="12"/>
      <name val="Arial"/>
      <family val="2"/>
    </font>
    <font>
      <i/>
      <sz val="14"/>
      <name val="Times New Roman"/>
      <family val="1"/>
    </font>
    <font>
      <sz val="8"/>
      <color indexed="9"/>
      <name val="Arial Cyr"/>
      <family val="2"/>
    </font>
    <font>
      <sz val="9"/>
      <color indexed="9"/>
      <name val="Arial Cyr"/>
      <family val="2"/>
    </font>
    <font>
      <sz val="8"/>
      <color indexed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i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3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5" applyNumberFormat="0" applyFill="0" applyAlignment="0" applyProtection="0"/>
    <xf numFmtId="164" fontId="11" fillId="15" borderId="6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7" applyNumberFormat="0" applyAlignment="0" applyProtection="0"/>
    <xf numFmtId="164" fontId="16" fillId="0" borderId="8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1089">
    <xf numFmtId="164" fontId="0" fillId="0" borderId="0" xfId="0" applyAlignment="1">
      <alignment/>
    </xf>
    <xf numFmtId="164" fontId="19" fillId="0" borderId="0" xfId="0" applyFont="1" applyAlignment="1" applyProtection="1">
      <alignment/>
      <protection/>
    </xf>
    <xf numFmtId="164" fontId="20" fillId="0" borderId="0" xfId="0" applyFont="1" applyBorder="1" applyAlignment="1" applyProtection="1">
      <alignment/>
      <protection/>
    </xf>
    <xf numFmtId="164" fontId="20" fillId="0" borderId="9" xfId="0" applyFon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21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22" fillId="0" borderId="0" xfId="0" applyFont="1" applyBorder="1" applyAlignment="1" applyProtection="1">
      <alignment horizontal="left" vertical="center"/>
      <protection/>
    </xf>
    <xf numFmtId="164" fontId="22" fillId="0" borderId="10" xfId="0" applyFont="1" applyBorder="1" applyAlignment="1" applyProtection="1">
      <alignment horizontal="left" vertical="center"/>
      <protection/>
    </xf>
    <xf numFmtId="164" fontId="0" fillId="0" borderId="0" xfId="0" applyAlignment="1" applyProtection="1">
      <alignment vertical="center"/>
      <protection/>
    </xf>
    <xf numFmtId="164" fontId="23" fillId="0" borderId="0" xfId="0" applyFont="1" applyBorder="1" applyAlignment="1" applyProtection="1">
      <alignment horizontal="left" vertical="center"/>
      <protection/>
    </xf>
    <xf numFmtId="164" fontId="24" fillId="0" borderId="0" xfId="0" applyNumberFormat="1" applyFont="1" applyFill="1" applyAlignment="1" applyProtection="1">
      <alignment horizontal="left" vertical="center"/>
      <protection locked="0"/>
    </xf>
    <xf numFmtId="164" fontId="24" fillId="0" borderId="0" xfId="0" applyNumberFormat="1" applyFont="1" applyFill="1" applyBorder="1" applyAlignment="1" applyProtection="1">
      <alignment horizontal="left" vertical="center"/>
      <protection locked="0"/>
    </xf>
    <xf numFmtId="164" fontId="25" fillId="0" borderId="0" xfId="0" applyNumberFormat="1" applyFont="1" applyFill="1" applyAlignment="1" applyProtection="1">
      <alignment horizontal="left" vertical="center"/>
      <protection locked="0"/>
    </xf>
    <xf numFmtId="164" fontId="0" fillId="0" borderId="0" xfId="0" applyFont="1" applyAlignment="1" applyProtection="1">
      <alignment vertical="center"/>
      <protection/>
    </xf>
    <xf numFmtId="165" fontId="26" fillId="0" borderId="0" xfId="0" applyNumberFormat="1" applyFont="1" applyFill="1" applyAlignment="1" applyProtection="1">
      <alignment vertical="center"/>
      <protection locked="0"/>
    </xf>
    <xf numFmtId="165" fontId="23" fillId="0" borderId="0" xfId="0" applyNumberFormat="1" applyFont="1" applyFill="1" applyBorder="1" applyAlignment="1" applyProtection="1">
      <alignment vertical="center"/>
      <protection locked="0"/>
    </xf>
    <xf numFmtId="164" fontId="19" fillId="0" borderId="0" xfId="0" applyFont="1" applyAlignment="1" applyProtection="1">
      <alignment vertical="center"/>
      <protection/>
    </xf>
    <xf numFmtId="164" fontId="27" fillId="0" borderId="0" xfId="0" applyFont="1" applyFill="1" applyBorder="1" applyAlignment="1" applyProtection="1">
      <alignment horizontal="right" vertical="center"/>
      <protection locked="0"/>
    </xf>
    <xf numFmtId="164" fontId="28" fillId="0" borderId="11" xfId="0" applyFont="1" applyBorder="1" applyAlignment="1" applyProtection="1">
      <alignment horizontal="center" vertical="center" wrapText="1"/>
      <protection/>
    </xf>
    <xf numFmtId="164" fontId="28" fillId="0" borderId="12" xfId="0" applyFont="1" applyBorder="1" applyAlignment="1" applyProtection="1">
      <alignment horizontal="center" wrapText="1"/>
      <protection/>
    </xf>
    <xf numFmtId="164" fontId="29" fillId="0" borderId="0" xfId="0" applyFont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30" fillId="0" borderId="0" xfId="0" applyNumberFormat="1" applyFont="1" applyFill="1" applyAlignment="1" applyProtection="1">
      <alignment horizontal="left" vertical="center"/>
      <protection locked="0"/>
    </xf>
    <xf numFmtId="165" fontId="31" fillId="0" borderId="0" xfId="0" applyNumberFormat="1" applyFont="1" applyFill="1" applyBorder="1" applyAlignment="1" applyProtection="1">
      <alignment vertical="center"/>
      <protection locked="0"/>
    </xf>
    <xf numFmtId="166" fontId="23" fillId="0" borderId="0" xfId="0" applyNumberFormat="1" applyFont="1" applyFill="1" applyAlignment="1" applyProtection="1">
      <alignment vertical="center"/>
      <protection locked="0"/>
    </xf>
    <xf numFmtId="164" fontId="23" fillId="0" borderId="0" xfId="0" applyFont="1" applyBorder="1" applyAlignment="1" applyProtection="1">
      <alignment horizontal="right" vertical="center"/>
      <protection/>
    </xf>
    <xf numFmtId="164" fontId="32" fillId="3" borderId="9" xfId="0" applyFont="1" applyFill="1" applyBorder="1" applyAlignment="1" applyProtection="1">
      <alignment/>
      <protection/>
    </xf>
    <xf numFmtId="164" fontId="33" fillId="3" borderId="13" xfId="0" applyFont="1" applyFill="1" applyBorder="1" applyAlignment="1" applyProtection="1">
      <alignment horizontal="right"/>
      <protection/>
    </xf>
    <xf numFmtId="164" fontId="34" fillId="3" borderId="9" xfId="0" applyFont="1" applyFill="1" applyBorder="1" applyAlignment="1" applyProtection="1">
      <alignment horizontal="center"/>
      <protection/>
    </xf>
    <xf numFmtId="164" fontId="34" fillId="3" borderId="14" xfId="0" applyFont="1" applyFill="1" applyBorder="1" applyAlignment="1" applyProtection="1">
      <alignment horizontal="center"/>
      <protection/>
    </xf>
    <xf numFmtId="164" fontId="34" fillId="3" borderId="15" xfId="0" applyFont="1" applyFill="1" applyBorder="1" applyAlignment="1" applyProtection="1">
      <alignment horizontal="center"/>
      <protection/>
    </xf>
    <xf numFmtId="164" fontId="35" fillId="3" borderId="9" xfId="0" applyFont="1" applyFill="1" applyBorder="1" applyAlignment="1" applyProtection="1">
      <alignment horizontal="center"/>
      <protection/>
    </xf>
    <xf numFmtId="164" fontId="35" fillId="3" borderId="9" xfId="0" applyFont="1" applyFill="1" applyBorder="1" applyAlignment="1" applyProtection="1">
      <alignment horizontal="left" vertical="center"/>
      <protection/>
    </xf>
    <xf numFmtId="164" fontId="35" fillId="3" borderId="9" xfId="0" applyFont="1" applyFill="1" applyBorder="1" applyAlignment="1" applyProtection="1">
      <alignment horizontal="center" vertical="center"/>
      <protection/>
    </xf>
    <xf numFmtId="164" fontId="35" fillId="3" borderId="15" xfId="0" applyFont="1" applyFill="1" applyBorder="1" applyAlignment="1" applyProtection="1">
      <alignment horizontal="center" vertical="center"/>
      <protection/>
    </xf>
    <xf numFmtId="164" fontId="34" fillId="3" borderId="9" xfId="0" applyFont="1" applyFill="1" applyBorder="1" applyAlignment="1" applyProtection="1">
      <alignment horizontal="center" vertical="center"/>
      <protection/>
    </xf>
    <xf numFmtId="164" fontId="33" fillId="3" borderId="14" xfId="0" applyFont="1" applyFill="1" applyBorder="1" applyAlignment="1" applyProtection="1">
      <alignment horizontal="center"/>
      <protection/>
    </xf>
    <xf numFmtId="164" fontId="33" fillId="3" borderId="9" xfId="0" applyFont="1" applyFill="1" applyBorder="1" applyAlignment="1" applyProtection="1">
      <alignment horizontal="center" vertical="center"/>
      <protection/>
    </xf>
    <xf numFmtId="164" fontId="33" fillId="0" borderId="0" xfId="0" applyFont="1" applyAlignment="1" applyProtection="1">
      <alignment/>
      <protection/>
    </xf>
    <xf numFmtId="164" fontId="36" fillId="0" borderId="0" xfId="0" applyFont="1" applyBorder="1" applyAlignment="1" applyProtection="1">
      <alignment/>
      <protection/>
    </xf>
    <xf numFmtId="164" fontId="34" fillId="0" borderId="0" xfId="0" applyFont="1" applyBorder="1" applyAlignment="1" applyProtection="1">
      <alignment/>
      <protection/>
    </xf>
    <xf numFmtId="164" fontId="33" fillId="0" borderId="0" xfId="0" applyFont="1" applyBorder="1" applyAlignment="1" applyProtection="1">
      <alignment/>
      <protection/>
    </xf>
    <xf numFmtId="164" fontId="32" fillId="3" borderId="9" xfId="0" applyFont="1" applyFill="1" applyBorder="1" applyAlignment="1" applyProtection="1">
      <alignment horizontal="center"/>
      <protection/>
    </xf>
    <xf numFmtId="164" fontId="35" fillId="3" borderId="15" xfId="0" applyFont="1" applyFill="1" applyBorder="1" applyAlignment="1" applyProtection="1">
      <alignment horizontal="center"/>
      <protection/>
    </xf>
    <xf numFmtId="164" fontId="35" fillId="3" borderId="16" xfId="0" applyFont="1" applyFill="1" applyBorder="1" applyAlignment="1" applyProtection="1">
      <alignment horizontal="center"/>
      <protection/>
    </xf>
    <xf numFmtId="164" fontId="35" fillId="3" borderId="17" xfId="0" applyFont="1" applyFill="1" applyBorder="1" applyAlignment="1" applyProtection="1">
      <alignment horizontal="center"/>
      <protection/>
    </xf>
    <xf numFmtId="164" fontId="35" fillId="3" borderId="13" xfId="0" applyNumberFormat="1" applyFont="1" applyFill="1" applyBorder="1" applyAlignment="1" applyProtection="1">
      <alignment horizontal="center"/>
      <protection/>
    </xf>
    <xf numFmtId="164" fontId="35" fillId="3" borderId="18" xfId="0" applyFont="1" applyFill="1" applyBorder="1" applyAlignment="1" applyProtection="1">
      <alignment horizontal="center"/>
      <protection/>
    </xf>
    <xf numFmtId="164" fontId="35" fillId="3" borderId="14" xfId="0" applyFont="1" applyFill="1" applyBorder="1" applyAlignment="1" applyProtection="1">
      <alignment horizontal="center"/>
      <protection/>
    </xf>
    <xf numFmtId="164" fontId="21" fillId="0" borderId="9" xfId="0" applyFont="1" applyBorder="1" applyAlignment="1" applyProtection="1">
      <alignment horizontal="center"/>
      <protection/>
    </xf>
    <xf numFmtId="164" fontId="19" fillId="3" borderId="11" xfId="0" applyFont="1" applyFill="1" applyBorder="1" applyAlignment="1" applyProtection="1">
      <alignment horizontal="center"/>
      <protection/>
    </xf>
    <xf numFmtId="164" fontId="37" fillId="3" borderId="19" xfId="0" applyFont="1" applyFill="1" applyBorder="1" applyAlignment="1" applyProtection="1">
      <alignment horizontal="left" wrapText="1" indent="2"/>
      <protection/>
    </xf>
    <xf numFmtId="164" fontId="38" fillId="3" borderId="9" xfId="0" applyFont="1" applyFill="1" applyBorder="1" applyAlignment="1" applyProtection="1">
      <alignment horizontal="center" vertical="top" wrapText="1"/>
      <protection/>
    </xf>
    <xf numFmtId="164" fontId="38" fillId="3" borderId="17" xfId="0" applyFont="1" applyFill="1" applyBorder="1" applyAlignment="1" applyProtection="1">
      <alignment horizontal="center" vertical="top" wrapText="1"/>
      <protection/>
    </xf>
    <xf numFmtId="164" fontId="38" fillId="3" borderId="16" xfId="0" applyFont="1" applyFill="1" applyBorder="1" applyAlignment="1" applyProtection="1">
      <alignment horizontal="center" vertical="top" wrapText="1"/>
      <protection/>
    </xf>
    <xf numFmtId="164" fontId="38" fillId="3" borderId="20" xfId="0" applyFont="1" applyFill="1" applyBorder="1" applyAlignment="1" applyProtection="1">
      <alignment horizontal="center" vertical="top" wrapText="1"/>
      <protection/>
    </xf>
    <xf numFmtId="164" fontId="38" fillId="3" borderId="12" xfId="0" applyFont="1" applyFill="1" applyBorder="1" applyAlignment="1" applyProtection="1">
      <alignment horizontal="center" vertical="top" wrapText="1"/>
      <protection/>
    </xf>
    <xf numFmtId="164" fontId="37" fillId="3" borderId="16" xfId="0" applyFont="1" applyFill="1" applyBorder="1" applyAlignment="1" applyProtection="1">
      <alignment horizontal="center" vertical="top" wrapText="1"/>
      <protection/>
    </xf>
    <xf numFmtId="164" fontId="37" fillId="3" borderId="17" xfId="0" applyFont="1" applyFill="1" applyBorder="1" applyAlignment="1" applyProtection="1">
      <alignment horizontal="center" vertical="top" wrapText="1"/>
      <protection/>
    </xf>
    <xf numFmtId="164" fontId="37" fillId="3" borderId="18" xfId="0" applyFont="1" applyFill="1" applyBorder="1" applyAlignment="1" applyProtection="1">
      <alignment horizontal="center" vertical="top" wrapText="1"/>
      <protection/>
    </xf>
    <xf numFmtId="164" fontId="39" fillId="3" borderId="16" xfId="0" applyFont="1" applyFill="1" applyBorder="1" applyAlignment="1" applyProtection="1">
      <alignment horizontal="center" vertical="top" wrapText="1"/>
      <protection/>
    </xf>
    <xf numFmtId="164" fontId="39" fillId="3" borderId="18" xfId="0" applyFont="1" applyFill="1" applyBorder="1" applyAlignment="1" applyProtection="1">
      <alignment horizontal="center" vertical="top" wrapText="1"/>
      <protection/>
    </xf>
    <xf numFmtId="164" fontId="38" fillId="3" borderId="18" xfId="0" applyFont="1" applyFill="1" applyBorder="1" applyAlignment="1" applyProtection="1">
      <alignment horizontal="center" vertical="top" wrapText="1"/>
      <protection/>
    </xf>
    <xf numFmtId="164" fontId="37" fillId="3" borderId="9" xfId="0" applyFont="1" applyFill="1" applyBorder="1" applyAlignment="1" applyProtection="1">
      <alignment horizontal="center" vertical="top" wrapText="1"/>
      <protection/>
    </xf>
    <xf numFmtId="164" fontId="0" fillId="0" borderId="0" xfId="0" applyFill="1" applyAlignment="1" applyProtection="1">
      <alignment horizontal="center"/>
      <protection/>
    </xf>
    <xf numFmtId="164" fontId="38" fillId="3" borderId="18" xfId="0" applyFont="1" applyFill="1" applyBorder="1" applyAlignment="1" applyProtection="1">
      <alignment horizontal="center" vertical="center" wrapText="1"/>
      <protection/>
    </xf>
    <xf numFmtId="164" fontId="38" fillId="3" borderId="10" xfId="0" applyFont="1" applyFill="1" applyBorder="1" applyAlignment="1" applyProtection="1">
      <alignment vertical="center" wrapText="1"/>
      <protection/>
    </xf>
    <xf numFmtId="164" fontId="38" fillId="3" borderId="9" xfId="0" applyFont="1" applyFill="1" applyBorder="1" applyAlignment="1" applyProtection="1">
      <alignment vertical="center" wrapText="1"/>
      <protection/>
    </xf>
    <xf numFmtId="164" fontId="38" fillId="3" borderId="9" xfId="0" applyFont="1" applyFill="1" applyBorder="1" applyAlignment="1" applyProtection="1">
      <alignment wrapText="1"/>
      <protection/>
    </xf>
    <xf numFmtId="164" fontId="38" fillId="3" borderId="15" xfId="0" applyFont="1" applyFill="1" applyBorder="1" applyAlignment="1" applyProtection="1">
      <alignment horizontal="center" vertical="center" wrapText="1"/>
      <protection/>
    </xf>
    <xf numFmtId="164" fontId="38" fillId="3" borderId="9" xfId="0" applyFont="1" applyFill="1" applyBorder="1" applyAlignment="1" applyProtection="1">
      <alignment horizontal="center" vertical="center" wrapText="1"/>
      <protection/>
    </xf>
    <xf numFmtId="164" fontId="19" fillId="3" borderId="11" xfId="0" applyFont="1" applyFill="1" applyBorder="1" applyAlignment="1" applyProtection="1">
      <alignment/>
      <protection/>
    </xf>
    <xf numFmtId="164" fontId="38" fillId="3" borderId="19" xfId="0" applyFont="1" applyFill="1" applyBorder="1" applyAlignment="1" applyProtection="1">
      <alignment horizontal="right" vertical="top" wrapText="1" indent="2"/>
      <protection/>
    </xf>
    <xf numFmtId="167" fontId="40" fillId="0" borderId="9" xfId="0" applyNumberFormat="1" applyFont="1" applyFill="1" applyBorder="1" applyAlignment="1" applyProtection="1">
      <alignment vertical="top" wrapText="1"/>
      <protection locked="0"/>
    </xf>
    <xf numFmtId="168" fontId="40" fillId="0" borderId="9" xfId="0" applyNumberFormat="1" applyFont="1" applyFill="1" applyBorder="1" applyAlignment="1" applyProtection="1">
      <alignment vertical="top" wrapText="1"/>
      <protection locked="0"/>
    </xf>
    <xf numFmtId="167" fontId="27" fillId="3" borderId="14" xfId="0" applyNumberFormat="1" applyFont="1" applyFill="1" applyBorder="1" applyAlignment="1" applyProtection="1">
      <alignment vertical="top" wrapText="1"/>
      <protection hidden="1"/>
    </xf>
    <xf numFmtId="168" fontId="27" fillId="3" borderId="9" xfId="0" applyNumberFormat="1" applyFont="1" applyFill="1" applyBorder="1" applyAlignment="1" applyProtection="1">
      <alignment vertical="top" wrapText="1"/>
      <protection hidden="1"/>
    </xf>
    <xf numFmtId="168" fontId="1" fillId="0" borderId="17" xfId="0" applyNumberFormat="1" applyFont="1" applyFill="1" applyBorder="1" applyAlignment="1" applyProtection="1">
      <alignment wrapText="1"/>
      <protection hidden="1"/>
    </xf>
    <xf numFmtId="168" fontId="1" fillId="0" borderId="16" xfId="0" applyNumberFormat="1" applyFont="1" applyFill="1" applyBorder="1" applyAlignment="1" applyProtection="1">
      <alignment vertical="top" wrapText="1"/>
      <protection hidden="1"/>
    </xf>
    <xf numFmtId="164" fontId="1" fillId="0" borderId="16" xfId="0" applyFont="1" applyFill="1" applyBorder="1" applyAlignment="1" applyProtection="1">
      <alignment vertical="top" wrapText="1"/>
      <protection hidden="1"/>
    </xf>
    <xf numFmtId="164" fontId="1" fillId="0" borderId="18" xfId="0" applyFont="1" applyFill="1" applyBorder="1" applyAlignment="1" applyProtection="1">
      <alignment vertical="top" wrapText="1"/>
      <protection hidden="1"/>
    </xf>
    <xf numFmtId="168" fontId="41" fillId="0" borderId="16" xfId="0" applyNumberFormat="1" applyFont="1" applyFill="1" applyBorder="1" applyAlignment="1" applyProtection="1">
      <alignment vertical="top" wrapText="1"/>
      <protection hidden="1"/>
    </xf>
    <xf numFmtId="168" fontId="41" fillId="0" borderId="18" xfId="0" applyNumberFormat="1" applyFont="1" applyFill="1" applyBorder="1" applyAlignment="1" applyProtection="1">
      <alignment vertical="top" wrapText="1"/>
      <protection hidden="1"/>
    </xf>
    <xf numFmtId="164" fontId="41" fillId="0" borderId="16" xfId="0" applyFont="1" applyFill="1" applyBorder="1" applyAlignment="1" applyProtection="1">
      <alignment vertical="top" wrapText="1"/>
      <protection hidden="1"/>
    </xf>
    <xf numFmtId="164" fontId="41" fillId="0" borderId="17" xfId="0" applyFont="1" applyFill="1" applyBorder="1" applyAlignment="1" applyProtection="1">
      <alignment vertical="top" wrapText="1"/>
      <protection hidden="1"/>
    </xf>
    <xf numFmtId="164" fontId="38" fillId="0" borderId="18" xfId="0" applyFont="1" applyBorder="1" applyAlignment="1" applyProtection="1">
      <alignment/>
      <protection hidden="1"/>
    </xf>
    <xf numFmtId="167" fontId="38" fillId="0" borderId="9" xfId="0" applyNumberFormat="1" applyFont="1" applyBorder="1" applyAlignment="1" applyProtection="1">
      <alignment/>
      <protection hidden="1"/>
    </xf>
    <xf numFmtId="164" fontId="38" fillId="0" borderId="9" xfId="0" applyFont="1" applyBorder="1" applyAlignment="1" applyProtection="1">
      <alignment/>
      <protection hidden="1"/>
    </xf>
    <xf numFmtId="164" fontId="38" fillId="0" borderId="19" xfId="0" applyFont="1" applyBorder="1" applyAlignment="1" applyProtection="1">
      <alignment/>
      <protection hidden="1"/>
    </xf>
    <xf numFmtId="164" fontId="0" fillId="0" borderId="9" xfId="0" applyBorder="1" applyAlignment="1" applyProtection="1">
      <alignment/>
      <protection hidden="1"/>
    </xf>
    <xf numFmtId="164" fontId="38" fillId="3" borderId="13" xfId="0" applyFont="1" applyFill="1" applyBorder="1" applyAlignment="1" applyProtection="1">
      <alignment horizontal="right" vertical="top" wrapText="1" indent="2"/>
      <protection/>
    </xf>
    <xf numFmtId="168" fontId="1" fillId="0" borderId="14" xfId="0" applyNumberFormat="1" applyFont="1" applyFill="1" applyBorder="1" applyAlignment="1" applyProtection="1">
      <alignment wrapText="1"/>
      <protection hidden="1"/>
    </xf>
    <xf numFmtId="168" fontId="1" fillId="0" borderId="9" xfId="0" applyNumberFormat="1" applyFont="1" applyFill="1" applyBorder="1" applyAlignment="1" applyProtection="1">
      <alignment vertical="top" wrapText="1"/>
      <protection hidden="1"/>
    </xf>
    <xf numFmtId="164" fontId="1" fillId="0" borderId="9" xfId="0" applyFont="1" applyFill="1" applyBorder="1" applyAlignment="1" applyProtection="1">
      <alignment vertical="top" wrapText="1"/>
      <protection hidden="1"/>
    </xf>
    <xf numFmtId="164" fontId="1" fillId="0" borderId="15" xfId="0" applyFont="1" applyFill="1" applyBorder="1" applyAlignment="1" applyProtection="1">
      <alignment vertical="top" wrapText="1"/>
      <protection hidden="1"/>
    </xf>
    <xf numFmtId="164" fontId="41" fillId="0" borderId="14" xfId="0" applyFont="1" applyFill="1" applyBorder="1" applyAlignment="1" applyProtection="1">
      <alignment vertical="top" wrapText="1"/>
      <protection hidden="1"/>
    </xf>
    <xf numFmtId="164" fontId="41" fillId="0" borderId="9" xfId="0" applyFont="1" applyFill="1" applyBorder="1" applyAlignment="1" applyProtection="1">
      <alignment vertical="top" wrapText="1"/>
      <protection hidden="1"/>
    </xf>
    <xf numFmtId="164" fontId="38" fillId="0" borderId="15" xfId="0" applyFont="1" applyBorder="1" applyAlignment="1" applyProtection="1">
      <alignment/>
      <protection/>
    </xf>
    <xf numFmtId="164" fontId="38" fillId="0" borderId="13" xfId="0" applyFont="1" applyBorder="1" applyAlignment="1" applyProtection="1">
      <alignment/>
      <protection hidden="1"/>
    </xf>
    <xf numFmtId="167" fontId="38" fillId="0" borderId="10" xfId="0" applyNumberFormat="1" applyFont="1" applyBorder="1" applyAlignment="1" applyProtection="1">
      <alignment/>
      <protection hidden="1"/>
    </xf>
    <xf numFmtId="164" fontId="38" fillId="0" borderId="10" xfId="0" applyFont="1" applyBorder="1" applyAlignment="1" applyProtection="1">
      <alignment/>
      <protection hidden="1"/>
    </xf>
    <xf numFmtId="164" fontId="38" fillId="3" borderId="15" xfId="0" applyFont="1" applyFill="1" applyBorder="1" applyAlignment="1" applyProtection="1">
      <alignment vertical="top" wrapText="1"/>
      <protection/>
    </xf>
    <xf numFmtId="164" fontId="38" fillId="3" borderId="9" xfId="0" applyFont="1" applyFill="1" applyBorder="1" applyAlignment="1" applyProtection="1">
      <alignment vertical="top" wrapText="1"/>
      <protection hidden="1"/>
    </xf>
    <xf numFmtId="164" fontId="38" fillId="3" borderId="15" xfId="0" applyFont="1" applyFill="1" applyBorder="1" applyAlignment="1" applyProtection="1">
      <alignment vertical="top" wrapText="1"/>
      <protection hidden="1"/>
    </xf>
    <xf numFmtId="164" fontId="0" fillId="3" borderId="9" xfId="0" applyFill="1" applyBorder="1" applyAlignment="1" applyProtection="1">
      <alignment/>
      <protection hidden="1"/>
    </xf>
    <xf numFmtId="164" fontId="19" fillId="3" borderId="11" xfId="0" applyFont="1" applyFill="1" applyBorder="1" applyAlignment="1" applyProtection="1">
      <alignment/>
      <protection/>
    </xf>
    <xf numFmtId="168" fontId="1" fillId="0" borderId="9" xfId="0" applyNumberFormat="1" applyFont="1" applyFill="1" applyBorder="1" applyAlignment="1" applyProtection="1">
      <alignment wrapText="1"/>
      <protection hidden="1"/>
    </xf>
    <xf numFmtId="164" fontId="1" fillId="0" borderId="9" xfId="0" applyFont="1" applyFill="1" applyBorder="1" applyAlignment="1" applyProtection="1">
      <alignment wrapText="1"/>
      <protection hidden="1"/>
    </xf>
    <xf numFmtId="164" fontId="1" fillId="0" borderId="15" xfId="0" applyFont="1" applyFill="1" applyBorder="1" applyAlignment="1" applyProtection="1">
      <alignment wrapText="1"/>
      <protection hidden="1"/>
    </xf>
    <xf numFmtId="168" fontId="41" fillId="0" borderId="16" xfId="0" applyNumberFormat="1" applyFont="1" applyFill="1" applyBorder="1" applyAlignment="1" applyProtection="1">
      <alignment wrapText="1"/>
      <protection hidden="1"/>
    </xf>
    <xf numFmtId="168" fontId="41" fillId="0" borderId="18" xfId="0" applyNumberFormat="1" applyFont="1" applyFill="1" applyBorder="1" applyAlignment="1" applyProtection="1">
      <alignment wrapText="1"/>
      <protection hidden="1"/>
    </xf>
    <xf numFmtId="164" fontId="41" fillId="0" borderId="16" xfId="0" applyFont="1" applyFill="1" applyBorder="1" applyAlignment="1" applyProtection="1">
      <alignment wrapText="1"/>
      <protection hidden="1"/>
    </xf>
    <xf numFmtId="164" fontId="0" fillId="0" borderId="0" xfId="0" applyAlignment="1" applyProtection="1">
      <alignment/>
      <protection/>
    </xf>
    <xf numFmtId="164" fontId="38" fillId="0" borderId="0" xfId="0" applyFont="1" applyFill="1" applyBorder="1" applyAlignment="1" applyProtection="1">
      <alignment horizontal="left" wrapText="1"/>
      <protection/>
    </xf>
    <xf numFmtId="164" fontId="38" fillId="0" borderId="0" xfId="0" applyFont="1" applyFill="1" applyBorder="1" applyAlignment="1" applyProtection="1">
      <alignment wrapText="1"/>
      <protection/>
    </xf>
    <xf numFmtId="164" fontId="0" fillId="0" borderId="0" xfId="0" applyBorder="1" applyAlignment="1" applyProtection="1">
      <alignment/>
      <protection/>
    </xf>
    <xf numFmtId="164" fontId="38" fillId="0" borderId="0" xfId="0" applyFont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8" fontId="1" fillId="0" borderId="14" xfId="0" applyNumberFormat="1" applyFont="1" applyFill="1" applyBorder="1" applyAlignment="1" applyProtection="1">
      <alignment vertical="top" wrapText="1"/>
      <protection hidden="1"/>
    </xf>
    <xf numFmtId="164" fontId="38" fillId="0" borderId="0" xfId="0" applyFont="1" applyFill="1" applyBorder="1" applyAlignment="1" applyProtection="1">
      <alignment horizontal="left" vertical="top" wrapText="1"/>
      <protection/>
    </xf>
    <xf numFmtId="164" fontId="37" fillId="0" borderId="0" xfId="0" applyFont="1" applyFill="1" applyBorder="1" applyAlignment="1" applyProtection="1">
      <alignment/>
      <protection/>
    </xf>
    <xf numFmtId="164" fontId="42" fillId="3" borderId="9" xfId="0" applyFont="1" applyFill="1" applyBorder="1" applyAlignment="1" applyProtection="1">
      <alignment horizontal="center" vertical="center" wrapText="1"/>
      <protection/>
    </xf>
    <xf numFmtId="164" fontId="42" fillId="3" borderId="14" xfId="0" applyFont="1" applyFill="1" applyBorder="1" applyAlignment="1" applyProtection="1">
      <alignment horizontal="center" vertical="center" wrapText="1"/>
      <protection/>
    </xf>
    <xf numFmtId="164" fontId="37" fillId="3" borderId="9" xfId="0" applyFont="1" applyFill="1" applyBorder="1" applyAlignment="1" applyProtection="1">
      <alignment vertical="top" wrapText="1"/>
      <protection/>
    </xf>
    <xf numFmtId="164" fontId="38" fillId="3" borderId="15" xfId="0" applyFont="1" applyFill="1" applyBorder="1" applyAlignment="1" applyProtection="1">
      <alignment wrapText="1"/>
      <protection/>
    </xf>
    <xf numFmtId="164" fontId="0" fillId="0" borderId="12" xfId="0" applyBorder="1" applyAlignment="1" applyProtection="1">
      <alignment/>
      <protection/>
    </xf>
    <xf numFmtId="164" fontId="38" fillId="0" borderId="16" xfId="0" applyFont="1" applyFill="1" applyBorder="1" applyAlignment="1" applyProtection="1">
      <alignment vertical="top" wrapText="1"/>
      <protection/>
    </xf>
    <xf numFmtId="164" fontId="0" fillId="0" borderId="17" xfId="0" applyBorder="1" applyAlignment="1" applyProtection="1">
      <alignment/>
      <protection hidden="1"/>
    </xf>
    <xf numFmtId="164" fontId="0" fillId="0" borderId="16" xfId="0" applyBorder="1" applyAlignment="1" applyProtection="1">
      <alignment/>
      <protection hidden="1"/>
    </xf>
    <xf numFmtId="164" fontId="38" fillId="0" borderId="16" xfId="0" applyFont="1" applyBorder="1" applyAlignment="1" applyProtection="1">
      <alignment/>
      <protection/>
    </xf>
    <xf numFmtId="164" fontId="0" fillId="0" borderId="9" xfId="0" applyBorder="1" applyAlignment="1" applyProtection="1">
      <alignment/>
      <protection/>
    </xf>
    <xf numFmtId="167" fontId="0" fillId="0" borderId="9" xfId="0" applyNumberFormat="1" applyBorder="1" applyAlignment="1" applyProtection="1">
      <alignment/>
      <protection hidden="1"/>
    </xf>
    <xf numFmtId="164" fontId="0" fillId="0" borderId="12" xfId="0" applyBorder="1" applyAlignment="1" applyProtection="1">
      <alignment/>
      <protection hidden="1"/>
    </xf>
    <xf numFmtId="164" fontId="38" fillId="0" borderId="9" xfId="0" applyFont="1" applyFill="1" applyBorder="1" applyAlignment="1" applyProtection="1">
      <alignment vertical="top" wrapText="1"/>
      <protection/>
    </xf>
    <xf numFmtId="164" fontId="38" fillId="0" borderId="9" xfId="0" applyFont="1" applyBorder="1" applyAlignment="1" applyProtection="1">
      <alignment/>
      <protection/>
    </xf>
    <xf numFmtId="164" fontId="38" fillId="0" borderId="9" xfId="0" applyFont="1" applyFill="1" applyBorder="1" applyAlignment="1" applyProtection="1">
      <alignment/>
      <protection/>
    </xf>
    <xf numFmtId="164" fontId="0" fillId="0" borderId="9" xfId="0" applyFont="1" applyBorder="1" applyAlignment="1" applyProtection="1">
      <alignment/>
      <protection hidden="1"/>
    </xf>
    <xf numFmtId="164" fontId="38" fillId="3" borderId="21" xfId="0" applyFont="1" applyFill="1" applyBorder="1" applyAlignment="1" applyProtection="1">
      <alignment horizontal="right" vertical="top" wrapText="1" indent="2"/>
      <protection/>
    </xf>
    <xf numFmtId="164" fontId="38" fillId="0" borderId="10" xfId="0" applyFont="1" applyFill="1" applyBorder="1" applyAlignment="1" applyProtection="1">
      <alignment vertical="top" wrapText="1"/>
      <protection/>
    </xf>
    <xf numFmtId="164" fontId="0" fillId="0" borderId="20" xfId="0" applyBorder="1" applyAlignment="1" applyProtection="1">
      <alignment/>
      <protection hidden="1"/>
    </xf>
    <xf numFmtId="164" fontId="0" fillId="0" borderId="11" xfId="0" applyBorder="1" applyAlignment="1" applyProtection="1">
      <alignment/>
      <protection hidden="1"/>
    </xf>
    <xf numFmtId="164" fontId="0" fillId="0" borderId="9" xfId="0" applyFont="1" applyFill="1" applyBorder="1" applyAlignment="1" applyProtection="1">
      <alignment/>
      <protection hidden="1"/>
    </xf>
    <xf numFmtId="164" fontId="21" fillId="3" borderId="16" xfId="0" applyFont="1" applyFill="1" applyBorder="1" applyAlignment="1" applyProtection="1">
      <alignment/>
      <protection/>
    </xf>
    <xf numFmtId="164" fontId="37" fillId="3" borderId="15" xfId="0" applyFont="1" applyFill="1" applyBorder="1" applyAlignment="1" applyProtection="1">
      <alignment horizontal="right" vertical="top" wrapText="1" indent="2"/>
      <protection/>
    </xf>
    <xf numFmtId="167" fontId="27" fillId="3" borderId="9" xfId="0" applyNumberFormat="1" applyFont="1" applyFill="1" applyBorder="1" applyAlignment="1" applyProtection="1">
      <alignment vertical="top" wrapText="1"/>
      <protection hidden="1"/>
    </xf>
    <xf numFmtId="168" fontId="27" fillId="3" borderId="20" xfId="0" applyNumberFormat="1" applyFont="1" applyFill="1" applyBorder="1" applyAlignment="1" applyProtection="1">
      <alignment vertical="top" wrapText="1"/>
      <protection hidden="1"/>
    </xf>
    <xf numFmtId="168" fontId="41" fillId="3" borderId="14" xfId="0" applyNumberFormat="1" applyFont="1" applyFill="1" applyBorder="1" applyAlignment="1" applyProtection="1">
      <alignment vertical="top" wrapText="1"/>
      <protection hidden="1"/>
    </xf>
    <xf numFmtId="168" fontId="43" fillId="0" borderId="9" xfId="0" applyNumberFormat="1" applyFont="1" applyFill="1" applyBorder="1" applyAlignment="1" applyProtection="1">
      <alignment vertical="top" wrapText="1"/>
      <protection hidden="1"/>
    </xf>
    <xf numFmtId="168" fontId="43" fillId="0" borderId="15" xfId="0" applyNumberFormat="1" applyFont="1" applyFill="1" applyBorder="1" applyAlignment="1" applyProtection="1">
      <alignment vertical="top" wrapText="1"/>
      <protection hidden="1"/>
    </xf>
    <xf numFmtId="168" fontId="41" fillId="3" borderId="15" xfId="0" applyNumberFormat="1" applyFont="1" applyFill="1" applyBorder="1" applyAlignment="1" applyProtection="1">
      <alignment vertical="top" wrapText="1"/>
      <protection hidden="1"/>
    </xf>
    <xf numFmtId="164" fontId="41" fillId="3" borderId="15" xfId="0" applyFont="1" applyFill="1" applyBorder="1" applyAlignment="1" applyProtection="1">
      <alignment vertical="top" wrapText="1"/>
      <protection hidden="1"/>
    </xf>
    <xf numFmtId="168" fontId="41" fillId="3" borderId="16" xfId="0" applyNumberFormat="1" applyFont="1" applyFill="1" applyBorder="1" applyAlignment="1" applyProtection="1">
      <alignment wrapText="1"/>
      <protection hidden="1"/>
    </xf>
    <xf numFmtId="168" fontId="41" fillId="3" borderId="18" xfId="0" applyNumberFormat="1" applyFont="1" applyFill="1" applyBorder="1" applyAlignment="1" applyProtection="1">
      <alignment wrapText="1"/>
      <protection hidden="1"/>
    </xf>
    <xf numFmtId="164" fontId="41" fillId="3" borderId="16" xfId="0" applyFont="1" applyFill="1" applyBorder="1" applyAlignment="1" applyProtection="1">
      <alignment wrapText="1"/>
      <protection hidden="1"/>
    </xf>
    <xf numFmtId="164" fontId="41" fillId="3" borderId="20" xfId="0" applyFont="1" applyFill="1" applyBorder="1" applyAlignment="1" applyProtection="1">
      <alignment vertical="top" wrapText="1"/>
      <protection hidden="1"/>
    </xf>
    <xf numFmtId="164" fontId="41" fillId="3" borderId="11" xfId="0" applyFont="1" applyFill="1" applyBorder="1" applyAlignment="1" applyProtection="1">
      <alignment vertical="top" wrapText="1"/>
      <protection hidden="1"/>
    </xf>
    <xf numFmtId="164" fontId="0" fillId="0" borderId="0" xfId="0" applyFont="1" applyFill="1" applyAlignment="1" applyProtection="1">
      <alignment/>
      <protection/>
    </xf>
    <xf numFmtId="164" fontId="0" fillId="3" borderId="9" xfId="0" applyFont="1" applyFill="1" applyBorder="1" applyAlignment="1" applyProtection="1">
      <alignment/>
      <protection/>
    </xf>
    <xf numFmtId="164" fontId="0" fillId="3" borderId="14" xfId="0" applyFont="1" applyFill="1" applyBorder="1" applyAlignment="1" applyProtection="1">
      <alignment/>
      <protection hidden="1"/>
    </xf>
    <xf numFmtId="164" fontId="0" fillId="3" borderId="9" xfId="0" applyFont="1" applyFill="1" applyBorder="1" applyAlignment="1" applyProtection="1">
      <alignment/>
      <protection hidden="1"/>
    </xf>
    <xf numFmtId="164" fontId="0" fillId="0" borderId="0" xfId="0" applyFont="1" applyFill="1" applyBorder="1" applyAlignment="1" applyProtection="1">
      <alignment/>
      <protection/>
    </xf>
    <xf numFmtId="164" fontId="21" fillId="3" borderId="10" xfId="0" applyFont="1" applyFill="1" applyBorder="1" applyAlignment="1" applyProtection="1">
      <alignment/>
      <protection/>
    </xf>
    <xf numFmtId="164" fontId="38" fillId="3" borderId="19" xfId="0" applyFont="1" applyFill="1" applyBorder="1" applyAlignment="1" applyProtection="1">
      <alignment vertical="top" wrapText="1"/>
      <protection/>
    </xf>
    <xf numFmtId="167" fontId="40" fillId="0" borderId="16" xfId="0" applyNumberFormat="1" applyFont="1" applyFill="1" applyBorder="1" applyAlignment="1" applyProtection="1">
      <alignment vertical="top" wrapText="1"/>
      <protection locked="0"/>
    </xf>
    <xf numFmtId="168" fontId="40" fillId="0" borderId="16" xfId="0" applyNumberFormat="1" applyFont="1" applyFill="1" applyBorder="1" applyAlignment="1" applyProtection="1">
      <alignment vertical="top" wrapText="1"/>
      <protection locked="0"/>
    </xf>
    <xf numFmtId="167" fontId="27" fillId="3" borderId="14" xfId="0" applyNumberFormat="1" applyFont="1" applyFill="1" applyBorder="1" applyAlignment="1" applyProtection="1">
      <alignment wrapText="1"/>
      <protection hidden="1"/>
    </xf>
    <xf numFmtId="168" fontId="1" fillId="0" borderId="17" xfId="0" applyNumberFormat="1" applyFont="1" applyFill="1" applyBorder="1" applyAlignment="1" applyProtection="1">
      <alignment/>
      <protection hidden="1"/>
    </xf>
    <xf numFmtId="168" fontId="1" fillId="0" borderId="16" xfId="0" applyNumberFormat="1" applyFont="1" applyFill="1" applyBorder="1" applyAlignment="1" applyProtection="1">
      <alignment/>
      <protection hidden="1"/>
    </xf>
    <xf numFmtId="168" fontId="1" fillId="0" borderId="18" xfId="0" applyNumberFormat="1" applyFont="1" applyFill="1" applyBorder="1" applyAlignment="1" applyProtection="1">
      <alignment/>
      <protection hidden="1"/>
    </xf>
    <xf numFmtId="164" fontId="1" fillId="0" borderId="16" xfId="0" applyNumberFormat="1" applyFont="1" applyFill="1" applyBorder="1" applyAlignment="1" applyProtection="1">
      <alignment/>
      <protection hidden="1"/>
    </xf>
    <xf numFmtId="164" fontId="1" fillId="0" borderId="18" xfId="0" applyNumberFormat="1" applyFont="1" applyFill="1" applyBorder="1" applyAlignment="1" applyProtection="1">
      <alignment/>
      <protection hidden="1"/>
    </xf>
    <xf numFmtId="168" fontId="41" fillId="0" borderId="9" xfId="0" applyNumberFormat="1" applyFont="1" applyFill="1" applyBorder="1" applyAlignment="1" applyProtection="1">
      <alignment wrapText="1"/>
      <protection hidden="1"/>
    </xf>
    <xf numFmtId="168" fontId="41" fillId="0" borderId="15" xfId="0" applyNumberFormat="1" applyFont="1" applyFill="1" applyBorder="1" applyAlignment="1" applyProtection="1">
      <alignment wrapText="1"/>
      <protection hidden="1"/>
    </xf>
    <xf numFmtId="164" fontId="41" fillId="0" borderId="9" xfId="0" applyFont="1" applyFill="1" applyBorder="1" applyAlignment="1" applyProtection="1">
      <alignment wrapText="1"/>
      <protection hidden="1"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21" fillId="3" borderId="11" xfId="0" applyFont="1" applyFill="1" applyBorder="1" applyAlignment="1" applyProtection="1">
      <alignment/>
      <protection/>
    </xf>
    <xf numFmtId="164" fontId="38" fillId="3" borderId="13" xfId="0" applyFont="1" applyFill="1" applyBorder="1" applyAlignment="1" applyProtection="1">
      <alignment vertical="top" wrapText="1"/>
      <protection/>
    </xf>
    <xf numFmtId="168" fontId="1" fillId="0" borderId="9" xfId="0" applyNumberFormat="1" applyFont="1" applyFill="1" applyBorder="1" applyAlignment="1" applyProtection="1">
      <alignment/>
      <protection hidden="1"/>
    </xf>
    <xf numFmtId="168" fontId="1" fillId="0" borderId="15" xfId="0" applyNumberFormat="1" applyFont="1" applyFill="1" applyBorder="1" applyAlignment="1" applyProtection="1">
      <alignment/>
      <protection hidden="1"/>
    </xf>
    <xf numFmtId="164" fontId="38" fillId="0" borderId="0" xfId="0" applyFont="1" applyFill="1" applyBorder="1" applyAlignment="1" applyProtection="1">
      <alignment horizontal="right" vertical="top" wrapText="1"/>
      <protection/>
    </xf>
    <xf numFmtId="164" fontId="38" fillId="0" borderId="0" xfId="0" applyFont="1" applyFill="1" applyBorder="1" applyAlignment="1" applyProtection="1">
      <alignment horizontal="right"/>
      <protection/>
    </xf>
    <xf numFmtId="164" fontId="38" fillId="3" borderId="22" xfId="0" applyFont="1" applyFill="1" applyBorder="1" applyAlignment="1" applyProtection="1">
      <alignment vertical="top" wrapText="1"/>
      <protection/>
    </xf>
    <xf numFmtId="168" fontId="1" fillId="0" borderId="14" xfId="0" applyNumberFormat="1" applyFont="1" applyFill="1" applyBorder="1" applyAlignment="1" applyProtection="1">
      <alignment/>
      <protection hidden="1"/>
    </xf>
    <xf numFmtId="164" fontId="1" fillId="0" borderId="9" xfId="0" applyNumberFormat="1" applyFont="1" applyFill="1" applyBorder="1" applyAlignment="1" applyProtection="1">
      <alignment/>
      <protection hidden="1"/>
    </xf>
    <xf numFmtId="164" fontId="1" fillId="0" borderId="15" xfId="0" applyNumberFormat="1" applyFont="1" applyFill="1" applyBorder="1" applyAlignment="1" applyProtection="1">
      <alignment/>
      <protection hidden="1"/>
    </xf>
    <xf numFmtId="164" fontId="38" fillId="3" borderId="21" xfId="0" applyFont="1" applyFill="1" applyBorder="1" applyAlignment="1" applyProtection="1">
      <alignment vertical="top" wrapText="1"/>
      <protection/>
    </xf>
    <xf numFmtId="167" fontId="27" fillId="3" borderId="9" xfId="0" applyNumberFormat="1" applyFont="1" applyFill="1" applyBorder="1" applyAlignment="1" applyProtection="1">
      <alignment/>
      <protection hidden="1"/>
    </xf>
    <xf numFmtId="168" fontId="27" fillId="3" borderId="9" xfId="0" applyNumberFormat="1" applyFont="1" applyFill="1" applyBorder="1" applyAlignment="1" applyProtection="1">
      <alignment/>
      <protection hidden="1"/>
    </xf>
    <xf numFmtId="164" fontId="27" fillId="3" borderId="15" xfId="0" applyFont="1" applyFill="1" applyBorder="1" applyAlignment="1" applyProtection="1">
      <alignment vertical="top" wrapText="1"/>
      <protection hidden="1"/>
    </xf>
    <xf numFmtId="168" fontId="27" fillId="3" borderId="15" xfId="0" applyNumberFormat="1" applyFont="1" applyFill="1" applyBorder="1" applyAlignment="1" applyProtection="1">
      <alignment vertical="top" wrapText="1"/>
      <protection hidden="1"/>
    </xf>
    <xf numFmtId="168" fontId="41" fillId="3" borderId="23" xfId="0" applyNumberFormat="1" applyFont="1" applyFill="1" applyBorder="1" applyAlignment="1" applyProtection="1">
      <alignment/>
      <protection hidden="1"/>
    </xf>
    <xf numFmtId="168" fontId="43" fillId="0" borderId="23" xfId="0" applyNumberFormat="1" applyFont="1" applyFill="1" applyBorder="1" applyAlignment="1" applyProtection="1">
      <alignment/>
      <protection hidden="1"/>
    </xf>
    <xf numFmtId="164" fontId="41" fillId="3" borderId="23" xfId="0" applyFont="1" applyFill="1" applyBorder="1" applyAlignment="1" applyProtection="1">
      <alignment/>
      <protection hidden="1"/>
    </xf>
    <xf numFmtId="164" fontId="41" fillId="3" borderId="21" xfId="0" applyFont="1" applyFill="1" applyBorder="1" applyAlignment="1" applyProtection="1">
      <alignment/>
      <protection hidden="1"/>
    </xf>
    <xf numFmtId="168" fontId="41" fillId="3" borderId="9" xfId="0" applyNumberFormat="1" applyFont="1" applyFill="1" applyBorder="1" applyAlignment="1" applyProtection="1">
      <alignment/>
      <protection hidden="1"/>
    </xf>
    <xf numFmtId="168" fontId="41" fillId="3" borderId="14" xfId="0" applyNumberFormat="1" applyFont="1" applyFill="1" applyBorder="1" applyAlignment="1" applyProtection="1">
      <alignment/>
      <protection hidden="1"/>
    </xf>
    <xf numFmtId="164" fontId="41" fillId="3" borderId="14" xfId="0" applyFont="1" applyFill="1" applyBorder="1" applyAlignment="1" applyProtection="1">
      <alignment/>
      <protection hidden="1"/>
    </xf>
    <xf numFmtId="164" fontId="19" fillId="0" borderId="0" xfId="0" applyFont="1" applyFill="1" applyAlignment="1" applyProtection="1">
      <alignment/>
      <protection/>
    </xf>
    <xf numFmtId="164" fontId="29" fillId="0" borderId="0" xfId="0" applyFont="1" applyBorder="1" applyAlignment="1" applyProtection="1">
      <alignment/>
      <protection/>
    </xf>
    <xf numFmtId="164" fontId="19" fillId="0" borderId="0" xfId="0" applyFont="1" applyFill="1" applyBorder="1" applyAlignment="1" applyProtection="1">
      <alignment/>
      <protection/>
    </xf>
    <xf numFmtId="164" fontId="44" fillId="3" borderId="15" xfId="0" applyFont="1" applyFill="1" applyBorder="1" applyAlignment="1" applyProtection="1">
      <alignment/>
      <protection/>
    </xf>
    <xf numFmtId="164" fontId="29" fillId="3" borderId="13" xfId="0" applyFont="1" applyFill="1" applyBorder="1" applyAlignment="1" applyProtection="1">
      <alignment horizontal="right" vertical="top" wrapText="1" indent="2"/>
      <protection/>
    </xf>
    <xf numFmtId="167" fontId="27" fillId="3" borderId="16" xfId="0" applyNumberFormat="1" applyFont="1" applyFill="1" applyBorder="1" applyAlignment="1" applyProtection="1">
      <alignment/>
      <protection hidden="1"/>
    </xf>
    <xf numFmtId="168" fontId="27" fillId="3" borderId="16" xfId="0" applyNumberFormat="1" applyFont="1" applyFill="1" applyBorder="1" applyAlignment="1" applyProtection="1">
      <alignment/>
      <protection hidden="1"/>
    </xf>
    <xf numFmtId="164" fontId="27" fillId="3" borderId="11" xfId="0" applyFont="1" applyFill="1" applyBorder="1" applyAlignment="1" applyProtection="1">
      <alignment/>
      <protection hidden="1"/>
    </xf>
    <xf numFmtId="168" fontId="27" fillId="3" borderId="0" xfId="0" applyNumberFormat="1" applyFont="1" applyFill="1" applyBorder="1" applyAlignment="1" applyProtection="1">
      <alignment/>
      <protection hidden="1"/>
    </xf>
    <xf numFmtId="164" fontId="41" fillId="3" borderId="9" xfId="0" applyFont="1" applyFill="1" applyBorder="1" applyAlignment="1" applyProtection="1">
      <alignment/>
      <protection hidden="1"/>
    </xf>
    <xf numFmtId="164" fontId="41" fillId="3" borderId="15" xfId="0" applyFont="1" applyFill="1" applyBorder="1" applyAlignment="1" applyProtection="1">
      <alignment/>
      <protection hidden="1"/>
    </xf>
    <xf numFmtId="164" fontId="45" fillId="0" borderId="0" xfId="0" applyFont="1" applyAlignment="1" applyProtection="1">
      <alignment/>
      <protection/>
    </xf>
    <xf numFmtId="164" fontId="37" fillId="0" borderId="9" xfId="0" applyFont="1" applyBorder="1" applyAlignment="1" applyProtection="1">
      <alignment horizontal="center"/>
      <protection/>
    </xf>
    <xf numFmtId="164" fontId="37" fillId="0" borderId="10" xfId="0" applyFont="1" applyBorder="1" applyAlignment="1" applyProtection="1">
      <alignment horizontal="center"/>
      <protection/>
    </xf>
    <xf numFmtId="164" fontId="36" fillId="3" borderId="19" xfId="0" applyFont="1" applyFill="1" applyBorder="1" applyAlignment="1" applyProtection="1">
      <alignment horizontal="right" wrapText="1" indent="2"/>
      <protection/>
    </xf>
    <xf numFmtId="167" fontId="40" fillId="0" borderId="16" xfId="0" applyNumberFormat="1" applyFont="1" applyFill="1" applyBorder="1" applyAlignment="1" applyProtection="1">
      <alignment wrapText="1"/>
      <protection locked="0"/>
    </xf>
    <xf numFmtId="167" fontId="40" fillId="0" borderId="14" xfId="0" applyNumberFormat="1" applyFont="1" applyFill="1" applyBorder="1" applyAlignment="1" applyProtection="1">
      <alignment wrapText="1"/>
      <protection locked="0"/>
    </xf>
    <xf numFmtId="168" fontId="40" fillId="0" borderId="14" xfId="0" applyNumberFormat="1" applyFont="1" applyFill="1" applyBorder="1" applyAlignment="1" applyProtection="1">
      <alignment wrapText="1"/>
      <protection locked="0"/>
    </xf>
    <xf numFmtId="167" fontId="40" fillId="0" borderId="17" xfId="0" applyNumberFormat="1" applyFont="1" applyFill="1" applyBorder="1" applyAlignment="1" applyProtection="1">
      <alignment wrapText="1"/>
      <protection locked="0"/>
    </xf>
    <xf numFmtId="167" fontId="40" fillId="0" borderId="19" xfId="0" applyNumberFormat="1" applyFont="1" applyFill="1" applyBorder="1" applyAlignment="1" applyProtection="1">
      <alignment wrapText="1"/>
      <protection locked="0"/>
    </xf>
    <xf numFmtId="168" fontId="40" fillId="0" borderId="18" xfId="0" applyNumberFormat="1" applyFont="1" applyFill="1" applyBorder="1" applyAlignment="1" applyProtection="1">
      <alignment wrapText="1"/>
      <protection locked="0"/>
    </xf>
    <xf numFmtId="167" fontId="27" fillId="3" borderId="9" xfId="0" applyNumberFormat="1" applyFont="1" applyFill="1" applyBorder="1" applyAlignment="1" applyProtection="1">
      <alignment wrapText="1"/>
      <protection hidden="1"/>
    </xf>
    <xf numFmtId="168" fontId="27" fillId="3" borderId="9" xfId="0" applyNumberFormat="1" applyFont="1" applyFill="1" applyBorder="1" applyAlignment="1" applyProtection="1">
      <alignment wrapText="1"/>
      <protection hidden="1"/>
    </xf>
    <xf numFmtId="168" fontId="41" fillId="0" borderId="17" xfId="0" applyNumberFormat="1" applyFont="1" applyFill="1" applyBorder="1" applyAlignment="1" applyProtection="1">
      <alignment wrapText="1"/>
      <protection hidden="1"/>
    </xf>
    <xf numFmtId="164" fontId="38" fillId="3" borderId="9" xfId="0" applyFont="1" applyFill="1" applyBorder="1" applyAlignment="1" applyProtection="1">
      <alignment horizontal="center" wrapText="1"/>
      <protection/>
    </xf>
    <xf numFmtId="164" fontId="38" fillId="3" borderId="14" xfId="0" applyFont="1" applyFill="1" applyBorder="1" applyAlignment="1" applyProtection="1">
      <alignment horizontal="center" vertical="center" wrapText="1"/>
      <protection/>
    </xf>
    <xf numFmtId="167" fontId="40" fillId="0" borderId="14" xfId="0" applyNumberFormat="1" applyFont="1" applyFill="1" applyBorder="1" applyAlignment="1" applyProtection="1">
      <alignment vertical="top" wrapText="1"/>
      <protection locked="0"/>
    </xf>
    <xf numFmtId="168" fontId="40" fillId="0" borderId="14" xfId="0" applyNumberFormat="1" applyFont="1" applyFill="1" applyBorder="1" applyAlignment="1" applyProtection="1">
      <alignment vertical="top" wrapText="1"/>
      <protection locked="0"/>
    </xf>
    <xf numFmtId="167" fontId="40" fillId="0" borderId="13" xfId="0" applyNumberFormat="1" applyFont="1" applyFill="1" applyBorder="1" applyAlignment="1" applyProtection="1">
      <alignment vertical="top" wrapText="1"/>
      <protection locked="0"/>
    </xf>
    <xf numFmtId="168" fontId="40" fillId="0" borderId="15" xfId="0" applyNumberFormat="1" applyFont="1" applyFill="1" applyBorder="1" applyAlignment="1" applyProtection="1">
      <alignment vertical="top" wrapText="1"/>
      <protection locked="0"/>
    </xf>
    <xf numFmtId="164" fontId="38" fillId="0" borderId="16" xfId="0" applyFont="1" applyFill="1" applyBorder="1" applyAlignment="1" applyProtection="1">
      <alignment horizontal="right" vertical="top" wrapText="1" indent="2"/>
      <protection/>
    </xf>
    <xf numFmtId="167" fontId="1" fillId="0" borderId="16" xfId="0" applyNumberFormat="1" applyFont="1" applyFill="1" applyBorder="1" applyAlignment="1" applyProtection="1">
      <alignment/>
      <protection hidden="1"/>
    </xf>
    <xf numFmtId="164" fontId="1" fillId="0" borderId="16" xfId="0" applyFont="1" applyFill="1" applyBorder="1" applyAlignment="1" applyProtection="1">
      <alignment/>
      <protection hidden="1"/>
    </xf>
    <xf numFmtId="164" fontId="38" fillId="0" borderId="9" xfId="0" applyFont="1" applyFill="1" applyBorder="1" applyAlignment="1" applyProtection="1">
      <alignment horizontal="right" vertical="top" wrapText="1" indent="2"/>
      <protection/>
    </xf>
    <xf numFmtId="167" fontId="1" fillId="0" borderId="9" xfId="0" applyNumberFormat="1" applyFont="1" applyFill="1" applyBorder="1" applyAlignment="1" applyProtection="1">
      <alignment/>
      <protection hidden="1"/>
    </xf>
    <xf numFmtId="164" fontId="1" fillId="0" borderId="9" xfId="0" applyFont="1" applyFill="1" applyBorder="1" applyAlignment="1" applyProtection="1">
      <alignment/>
      <protection hidden="1"/>
    </xf>
    <xf numFmtId="164" fontId="1" fillId="0" borderId="13" xfId="0" applyFont="1" applyFill="1" applyBorder="1" applyAlignment="1" applyProtection="1">
      <alignment/>
      <protection hidden="1"/>
    </xf>
    <xf numFmtId="164" fontId="0" fillId="0" borderId="14" xfId="0" applyBorder="1" applyAlignment="1" applyProtection="1">
      <alignment/>
      <protection hidden="1"/>
    </xf>
    <xf numFmtId="164" fontId="1" fillId="0" borderId="9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0" fillId="0" borderId="12" xfId="0" applyFill="1" applyBorder="1" applyAlignment="1" applyProtection="1">
      <alignment/>
      <protection/>
    </xf>
    <xf numFmtId="164" fontId="0" fillId="0" borderId="11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38" fillId="0" borderId="10" xfId="0" applyFont="1" applyFill="1" applyBorder="1" applyAlignment="1" applyProtection="1">
      <alignment horizontal="right" vertical="top" wrapText="1" indent="2"/>
      <protection/>
    </xf>
    <xf numFmtId="164" fontId="1" fillId="0" borderId="10" xfId="0" applyFont="1" applyFill="1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38" fillId="3" borderId="9" xfId="0" applyFont="1" applyFill="1" applyBorder="1" applyAlignment="1" applyProtection="1">
      <alignment horizontal="left" vertical="top" wrapText="1"/>
      <protection/>
    </xf>
    <xf numFmtId="164" fontId="1" fillId="3" borderId="9" xfId="0" applyFont="1" applyFill="1" applyBorder="1" applyAlignment="1" applyProtection="1">
      <alignment/>
      <protection hidden="1"/>
    </xf>
    <xf numFmtId="164" fontId="38" fillId="3" borderId="9" xfId="0" applyFont="1" applyFill="1" applyBorder="1" applyAlignment="1" applyProtection="1">
      <alignment/>
      <protection/>
    </xf>
    <xf numFmtId="164" fontId="0" fillId="3" borderId="14" xfId="0" applyFill="1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/>
    </xf>
    <xf numFmtId="164" fontId="37" fillId="0" borderId="0" xfId="0" applyFont="1" applyAlignment="1" applyProtection="1">
      <alignment/>
      <protection/>
    </xf>
    <xf numFmtId="164" fontId="42" fillId="3" borderId="10" xfId="0" applyFont="1" applyFill="1" applyBorder="1" applyAlignment="1" applyProtection="1">
      <alignment vertical="center" wrapText="1"/>
      <protection/>
    </xf>
    <xf numFmtId="164" fontId="42" fillId="3" borderId="9" xfId="0" applyFont="1" applyFill="1" applyBorder="1" applyAlignment="1" applyProtection="1">
      <alignment vertical="center" wrapText="1"/>
      <protection/>
    </xf>
    <xf numFmtId="164" fontId="42" fillId="3" borderId="10" xfId="0" applyFont="1" applyFill="1" applyBorder="1" applyAlignment="1" applyProtection="1">
      <alignment horizontal="center" vertical="center" wrapText="1"/>
      <protection/>
    </xf>
    <xf numFmtId="164" fontId="38" fillId="3" borderId="10" xfId="0" applyFont="1" applyFill="1" applyBorder="1" applyAlignment="1" applyProtection="1">
      <alignment horizontal="center" vertical="center" wrapText="1"/>
      <protection/>
    </xf>
    <xf numFmtId="164" fontId="0" fillId="0" borderId="14" xfId="0" applyBorder="1" applyAlignment="1" applyProtection="1">
      <alignment/>
      <protection/>
    </xf>
    <xf numFmtId="164" fontId="38" fillId="0" borderId="22" xfId="0" applyFont="1" applyBorder="1" applyAlignment="1" applyProtection="1">
      <alignment horizontal="left" indent="1"/>
      <protection/>
    </xf>
    <xf numFmtId="164" fontId="0" fillId="0" borderId="23" xfId="0" applyBorder="1" applyAlignment="1" applyProtection="1">
      <alignment/>
      <protection/>
    </xf>
    <xf numFmtId="164" fontId="38" fillId="0" borderId="12" xfId="0" applyFont="1" applyBorder="1" applyAlignment="1" applyProtection="1">
      <alignment/>
      <protection/>
    </xf>
    <xf numFmtId="164" fontId="0" fillId="0" borderId="10" xfId="0" applyBorder="1" applyAlignment="1" applyProtection="1">
      <alignment/>
      <protection hidden="1"/>
    </xf>
    <xf numFmtId="167" fontId="40" fillId="0" borderId="20" xfId="0" applyNumberFormat="1" applyFont="1" applyFill="1" applyBorder="1" applyAlignment="1" applyProtection="1">
      <alignment vertical="top" wrapText="1"/>
      <protection locked="0"/>
    </xf>
    <xf numFmtId="168" fontId="40" fillId="0" borderId="20" xfId="0" applyNumberFormat="1" applyFont="1" applyFill="1" applyBorder="1" applyAlignment="1" applyProtection="1">
      <alignment vertical="top" wrapText="1"/>
      <protection locked="0"/>
    </xf>
    <xf numFmtId="167" fontId="40" fillId="0" borderId="0" xfId="0" applyNumberFormat="1" applyFont="1" applyFill="1" applyBorder="1" applyAlignment="1" applyProtection="1">
      <alignment vertical="top" wrapText="1"/>
      <protection locked="0"/>
    </xf>
    <xf numFmtId="168" fontId="40" fillId="0" borderId="12" xfId="0" applyNumberFormat="1" applyFont="1" applyFill="1" applyBorder="1" applyAlignment="1" applyProtection="1">
      <alignment vertical="top" wrapText="1"/>
      <protection locked="0"/>
    </xf>
    <xf numFmtId="164" fontId="37" fillId="0" borderId="22" xfId="0" applyFont="1" applyFill="1" applyBorder="1" applyAlignment="1" applyProtection="1">
      <alignment horizontal="left" indent="1"/>
      <protection/>
    </xf>
    <xf numFmtId="164" fontId="0" fillId="0" borderId="23" xfId="0" applyFill="1" applyBorder="1" applyAlignment="1" applyProtection="1">
      <alignment/>
      <protection/>
    </xf>
    <xf numFmtId="164" fontId="21" fillId="0" borderId="10" xfId="0" applyFont="1" applyFill="1" applyBorder="1" applyAlignment="1" applyProtection="1">
      <alignment/>
      <protection hidden="1"/>
    </xf>
    <xf numFmtId="164" fontId="21" fillId="0" borderId="23" xfId="0" applyFont="1" applyFill="1" applyBorder="1" applyAlignment="1" applyProtection="1">
      <alignment/>
      <protection hidden="1"/>
    </xf>
    <xf numFmtId="167" fontId="40" fillId="0" borderId="23" xfId="0" applyNumberFormat="1" applyFont="1" applyFill="1" applyBorder="1" applyAlignment="1" applyProtection="1">
      <alignment vertical="top" wrapText="1"/>
      <protection locked="0"/>
    </xf>
    <xf numFmtId="168" fontId="40" fillId="0" borderId="23" xfId="0" applyNumberFormat="1" applyFont="1" applyFill="1" applyBorder="1" applyAlignment="1" applyProtection="1">
      <alignment vertical="top" wrapText="1"/>
      <protection locked="0"/>
    </xf>
    <xf numFmtId="167" fontId="40" fillId="0" borderId="21" xfId="0" applyNumberFormat="1" applyFont="1" applyFill="1" applyBorder="1" applyAlignment="1" applyProtection="1">
      <alignment vertical="top" wrapText="1"/>
      <protection locked="0"/>
    </xf>
    <xf numFmtId="168" fontId="40" fillId="0" borderId="22" xfId="0" applyNumberFormat="1" applyFont="1" applyFill="1" applyBorder="1" applyAlignment="1" applyProtection="1">
      <alignment vertical="top" wrapText="1"/>
      <protection locked="0"/>
    </xf>
    <xf numFmtId="164" fontId="37" fillId="0" borderId="15" xfId="0" applyFont="1" applyFill="1" applyBorder="1" applyAlignment="1" applyProtection="1">
      <alignment horizontal="left" indent="1"/>
      <protection/>
    </xf>
    <xf numFmtId="164" fontId="21" fillId="0" borderId="14" xfId="0" applyFont="1" applyFill="1" applyBorder="1" applyAlignment="1" applyProtection="1">
      <alignment/>
      <protection/>
    </xf>
    <xf numFmtId="164" fontId="21" fillId="0" borderId="9" xfId="0" applyFont="1" applyFill="1" applyBorder="1" applyAlignment="1" applyProtection="1">
      <alignment/>
      <protection hidden="1"/>
    </xf>
    <xf numFmtId="164" fontId="21" fillId="0" borderId="14" xfId="0" applyFont="1" applyFill="1" applyBorder="1" applyAlignment="1" applyProtection="1">
      <alignment/>
      <protection hidden="1"/>
    </xf>
    <xf numFmtId="164" fontId="38" fillId="0" borderId="22" xfId="0" applyFont="1" applyBorder="1" applyAlignment="1" applyProtection="1">
      <alignment/>
      <protection/>
    </xf>
    <xf numFmtId="164" fontId="37" fillId="0" borderId="12" xfId="0" applyFont="1" applyFill="1" applyBorder="1" applyAlignment="1" applyProtection="1">
      <alignment horizontal="left" indent="1"/>
      <protection/>
    </xf>
    <xf numFmtId="164" fontId="21" fillId="0" borderId="20" xfId="0" applyFont="1" applyFill="1" applyBorder="1" applyAlignment="1" applyProtection="1">
      <alignment/>
      <protection/>
    </xf>
    <xf numFmtId="164" fontId="21" fillId="0" borderId="11" xfId="0" applyFont="1" applyFill="1" applyBorder="1" applyAlignment="1" applyProtection="1">
      <alignment/>
      <protection hidden="1"/>
    </xf>
    <xf numFmtId="164" fontId="21" fillId="0" borderId="20" xfId="0" applyFont="1" applyFill="1" applyBorder="1" applyAlignment="1" applyProtection="1">
      <alignment/>
      <protection hidden="1"/>
    </xf>
    <xf numFmtId="164" fontId="37" fillId="3" borderId="15" xfId="0" applyFont="1" applyFill="1" applyBorder="1" applyAlignment="1" applyProtection="1">
      <alignment/>
      <protection/>
    </xf>
    <xf numFmtId="164" fontId="0" fillId="3" borderId="14" xfId="0" applyFill="1" applyBorder="1" applyAlignment="1" applyProtection="1">
      <alignment/>
      <protection/>
    </xf>
    <xf numFmtId="164" fontId="21" fillId="3" borderId="9" xfId="0" applyFont="1" applyFill="1" applyBorder="1" applyAlignment="1" applyProtection="1">
      <alignment/>
      <protection hidden="1"/>
    </xf>
    <xf numFmtId="164" fontId="19" fillId="0" borderId="14" xfId="0" applyFont="1" applyFill="1" applyBorder="1" applyAlignment="1" applyProtection="1">
      <alignment/>
      <protection/>
    </xf>
    <xf numFmtId="164" fontId="37" fillId="3" borderId="18" xfId="0" applyFont="1" applyFill="1" applyBorder="1" applyAlignment="1" applyProtection="1">
      <alignment/>
      <protection/>
    </xf>
    <xf numFmtId="164" fontId="0" fillId="3" borderId="17" xfId="0" applyFont="1" applyFill="1" applyBorder="1" applyAlignment="1" applyProtection="1">
      <alignment/>
      <protection/>
    </xf>
    <xf numFmtId="164" fontId="21" fillId="3" borderId="16" xfId="0" applyFont="1" applyFill="1" applyBorder="1" applyAlignment="1" applyProtection="1">
      <alignment/>
      <protection hidden="1"/>
    </xf>
    <xf numFmtId="164" fontId="37" fillId="0" borderId="18" xfId="0" applyFont="1" applyFill="1" applyBorder="1" applyAlignment="1" applyProtection="1">
      <alignment horizontal="left" indent="1"/>
      <protection/>
    </xf>
    <xf numFmtId="164" fontId="21" fillId="0" borderId="17" xfId="0" applyFont="1" applyFill="1" applyBorder="1" applyAlignment="1" applyProtection="1">
      <alignment/>
      <protection/>
    </xf>
    <xf numFmtId="164" fontId="21" fillId="0" borderId="16" xfId="0" applyFont="1" applyFill="1" applyBorder="1" applyAlignment="1" applyProtection="1">
      <alignment/>
      <protection hidden="1"/>
    </xf>
    <xf numFmtId="164" fontId="21" fillId="0" borderId="17" xfId="0" applyFont="1" applyFill="1" applyBorder="1" applyAlignment="1" applyProtection="1">
      <alignment/>
      <protection hidden="1"/>
    </xf>
    <xf numFmtId="168" fontId="1" fillId="0" borderId="23" xfId="0" applyNumberFormat="1" applyFont="1" applyFill="1" applyBorder="1" applyAlignment="1" applyProtection="1">
      <alignment/>
      <protection hidden="1"/>
    </xf>
    <xf numFmtId="168" fontId="1" fillId="0" borderId="10" xfId="0" applyNumberFormat="1" applyFont="1" applyFill="1" applyBorder="1" applyAlignment="1" applyProtection="1">
      <alignment/>
      <protection hidden="1"/>
    </xf>
    <xf numFmtId="168" fontId="1" fillId="0" borderId="22" xfId="0" applyNumberFormat="1" applyFont="1" applyFill="1" applyBorder="1" applyAlignment="1" applyProtection="1">
      <alignment/>
      <protection hidden="1"/>
    </xf>
    <xf numFmtId="164" fontId="36" fillId="3" borderId="15" xfId="0" applyFont="1" applyFill="1" applyBorder="1" applyAlignment="1" applyProtection="1">
      <alignment horizontal="right" vertical="top" wrapText="1" indent="2"/>
      <protection/>
    </xf>
    <xf numFmtId="164" fontId="27" fillId="3" borderId="9" xfId="0" applyFont="1" applyFill="1" applyBorder="1" applyAlignment="1" applyProtection="1">
      <alignment/>
      <protection hidden="1"/>
    </xf>
    <xf numFmtId="168" fontId="41" fillId="0" borderId="9" xfId="0" applyNumberFormat="1" applyFont="1" applyFill="1" applyBorder="1" applyAlignment="1" applyProtection="1">
      <alignment/>
      <protection hidden="1"/>
    </xf>
    <xf numFmtId="164" fontId="41" fillId="3" borderId="13" xfId="0" applyFont="1" applyFill="1" applyBorder="1" applyAlignment="1" applyProtection="1">
      <alignment/>
      <protection hidden="1"/>
    </xf>
    <xf numFmtId="164" fontId="20" fillId="0" borderId="0" xfId="0" applyFont="1" applyAlignment="1" applyProtection="1">
      <alignment/>
      <protection/>
    </xf>
    <xf numFmtId="164" fontId="19" fillId="3" borderId="10" xfId="0" applyFont="1" applyFill="1" applyBorder="1" applyAlignment="1" applyProtection="1">
      <alignment vertical="top"/>
      <protection/>
    </xf>
    <xf numFmtId="164" fontId="38" fillId="3" borderId="13" xfId="0" applyFont="1" applyFill="1" applyBorder="1" applyAlignment="1" applyProtection="1">
      <alignment horizontal="left" vertical="top" wrapText="1"/>
      <protection/>
    </xf>
    <xf numFmtId="167" fontId="40" fillId="0" borderId="23" xfId="0" applyNumberFormat="1" applyFont="1" applyFill="1" applyBorder="1" applyAlignment="1" applyProtection="1">
      <alignment wrapText="1"/>
      <protection locked="0"/>
    </xf>
    <xf numFmtId="168" fontId="40" fillId="0" borderId="23" xfId="0" applyNumberFormat="1" applyFont="1" applyFill="1" applyBorder="1" applyAlignment="1" applyProtection="1">
      <alignment wrapText="1"/>
      <protection locked="0"/>
    </xf>
    <xf numFmtId="167" fontId="40" fillId="0" borderId="21" xfId="0" applyNumberFormat="1" applyFont="1" applyFill="1" applyBorder="1" applyAlignment="1" applyProtection="1">
      <alignment wrapText="1"/>
      <protection locked="0"/>
    </xf>
    <xf numFmtId="168" fontId="40" fillId="0" borderId="22" xfId="0" applyNumberFormat="1" applyFont="1" applyFill="1" applyBorder="1" applyAlignment="1" applyProtection="1">
      <alignment wrapText="1"/>
      <protection locked="0"/>
    </xf>
    <xf numFmtId="167" fontId="1" fillId="5" borderId="17" xfId="0" applyNumberFormat="1" applyFont="1" applyFill="1" applyBorder="1" applyAlignment="1" applyProtection="1">
      <alignment/>
      <protection hidden="1"/>
    </xf>
    <xf numFmtId="164" fontId="1" fillId="5" borderId="16" xfId="0" applyFont="1" applyFill="1" applyBorder="1" applyAlignment="1" applyProtection="1">
      <alignment/>
      <protection hidden="1"/>
    </xf>
    <xf numFmtId="164" fontId="46" fillId="17" borderId="18" xfId="0" applyNumberFormat="1" applyFont="1" applyFill="1" applyBorder="1" applyAlignment="1" applyProtection="1">
      <alignment/>
      <protection hidden="1"/>
    </xf>
    <xf numFmtId="164" fontId="46" fillId="16" borderId="16" xfId="0" applyNumberFormat="1" applyFont="1" applyFill="1" applyBorder="1" applyAlignment="1" applyProtection="1">
      <alignment/>
      <protection hidden="1"/>
    </xf>
    <xf numFmtId="164" fontId="46" fillId="16" borderId="18" xfId="0" applyNumberFormat="1" applyFont="1" applyFill="1" applyBorder="1" applyAlignment="1" applyProtection="1">
      <alignment/>
      <protection hidden="1"/>
    </xf>
    <xf numFmtId="167" fontId="40" fillId="0" borderId="9" xfId="0" applyNumberFormat="1" applyFont="1" applyFill="1" applyBorder="1" applyAlignment="1" applyProtection="1">
      <alignment wrapText="1"/>
      <protection locked="0"/>
    </xf>
    <xf numFmtId="168" fontId="1" fillId="0" borderId="20" xfId="0" applyNumberFormat="1" applyFont="1" applyFill="1" applyBorder="1" applyAlignment="1" applyProtection="1">
      <alignment/>
      <protection hidden="1"/>
    </xf>
    <xf numFmtId="168" fontId="1" fillId="0" borderId="11" xfId="0" applyNumberFormat="1" applyFont="1" applyFill="1" applyBorder="1" applyAlignment="1" applyProtection="1">
      <alignment/>
      <protection hidden="1"/>
    </xf>
    <xf numFmtId="164" fontId="19" fillId="3" borderId="16" xfId="0" applyFont="1" applyFill="1" applyBorder="1" applyAlignment="1" applyProtection="1">
      <alignment/>
      <protection/>
    </xf>
    <xf numFmtId="167" fontId="27" fillId="3" borderId="14" xfId="0" applyNumberFormat="1" applyFont="1" applyFill="1" applyBorder="1" applyAlignment="1" applyProtection="1">
      <alignment/>
      <protection hidden="1"/>
    </xf>
    <xf numFmtId="168" fontId="41" fillId="3" borderId="14" xfId="0" applyNumberFormat="1" applyFont="1" applyFill="1" applyBorder="1" applyAlignment="1" applyProtection="1">
      <alignment wrapText="1"/>
      <protection hidden="1"/>
    </xf>
    <xf numFmtId="168" fontId="41" fillId="0" borderId="14" xfId="0" applyNumberFormat="1" applyFont="1" applyFill="1" applyBorder="1" applyAlignment="1" applyProtection="1">
      <alignment wrapText="1"/>
      <protection hidden="1"/>
    </xf>
    <xf numFmtId="164" fontId="41" fillId="3" borderId="14" xfId="0" applyFont="1" applyFill="1" applyBorder="1" applyAlignment="1" applyProtection="1">
      <alignment wrapText="1"/>
      <protection hidden="1"/>
    </xf>
    <xf numFmtId="164" fontId="41" fillId="3" borderId="13" xfId="0" applyFont="1" applyFill="1" applyBorder="1" applyAlignment="1" applyProtection="1">
      <alignment wrapText="1"/>
      <protection hidden="1"/>
    </xf>
    <xf numFmtId="168" fontId="41" fillId="3" borderId="9" xfId="0" applyNumberFormat="1" applyFont="1" applyFill="1" applyBorder="1" applyAlignment="1" applyProtection="1">
      <alignment wrapText="1"/>
      <protection hidden="1"/>
    </xf>
    <xf numFmtId="164" fontId="19" fillId="3" borderId="10" xfId="0" applyFont="1" applyFill="1" applyBorder="1" applyAlignment="1" applyProtection="1">
      <alignment/>
      <protection/>
    </xf>
    <xf numFmtId="164" fontId="38" fillId="3" borderId="19" xfId="0" applyFont="1" applyFill="1" applyBorder="1" applyAlignment="1" applyProtection="1">
      <alignment horizontal="left" vertical="top" wrapText="1"/>
      <protection/>
    </xf>
    <xf numFmtId="167" fontId="1" fillId="5" borderId="9" xfId="0" applyNumberFormat="1" applyFont="1" applyFill="1" applyBorder="1" applyAlignment="1" applyProtection="1">
      <alignment/>
      <protection hidden="1"/>
    </xf>
    <xf numFmtId="164" fontId="1" fillId="5" borderId="9" xfId="0" applyFont="1" applyFill="1" applyBorder="1" applyAlignment="1" applyProtection="1">
      <alignment/>
      <protection hidden="1"/>
    </xf>
    <xf numFmtId="164" fontId="46" fillId="17" borderId="15" xfId="0" applyNumberFormat="1" applyFont="1" applyFill="1" applyBorder="1" applyAlignment="1" applyProtection="1">
      <alignment/>
      <protection hidden="1"/>
    </xf>
    <xf numFmtId="164" fontId="46" fillId="16" borderId="9" xfId="0" applyNumberFormat="1" applyFont="1" applyFill="1" applyBorder="1" applyAlignment="1" applyProtection="1">
      <alignment/>
      <protection hidden="1"/>
    </xf>
    <xf numFmtId="167" fontId="1" fillId="5" borderId="16" xfId="0" applyNumberFormat="1" applyFont="1" applyFill="1" applyBorder="1" applyAlignment="1" applyProtection="1">
      <alignment/>
      <protection hidden="1"/>
    </xf>
    <xf numFmtId="164" fontId="47" fillId="0" borderId="0" xfId="0" applyFont="1" applyBorder="1" applyAlignment="1" applyProtection="1">
      <alignment/>
      <protection/>
    </xf>
    <xf numFmtId="164" fontId="21" fillId="0" borderId="0" xfId="0" applyFont="1" applyAlignment="1" applyProtection="1">
      <alignment/>
      <protection/>
    </xf>
    <xf numFmtId="164" fontId="38" fillId="3" borderId="21" xfId="0" applyFont="1" applyFill="1" applyBorder="1" applyAlignment="1" applyProtection="1">
      <alignment horizontal="left" vertical="top" wrapText="1"/>
      <protection/>
    </xf>
    <xf numFmtId="167" fontId="40" fillId="0" borderId="10" xfId="0" applyNumberFormat="1" applyFont="1" applyFill="1" applyBorder="1" applyAlignment="1" applyProtection="1">
      <alignment wrapText="1"/>
      <protection locked="0"/>
    </xf>
    <xf numFmtId="167" fontId="27" fillId="3" borderId="10" xfId="0" applyNumberFormat="1" applyFont="1" applyFill="1" applyBorder="1" applyAlignment="1" applyProtection="1">
      <alignment/>
      <protection hidden="1"/>
    </xf>
    <xf numFmtId="167" fontId="27" fillId="3" borderId="23" xfId="0" applyNumberFormat="1" applyFont="1" applyFill="1" applyBorder="1" applyAlignment="1" applyProtection="1">
      <alignment/>
      <protection hidden="1"/>
    </xf>
    <xf numFmtId="168" fontId="27" fillId="3" borderId="10" xfId="0" applyNumberFormat="1" applyFont="1" applyFill="1" applyBorder="1" applyAlignment="1" applyProtection="1">
      <alignment/>
      <protection hidden="1"/>
    </xf>
    <xf numFmtId="168" fontId="41" fillId="3" borderId="10" xfId="0" applyNumberFormat="1" applyFont="1" applyFill="1" applyBorder="1" applyAlignment="1" applyProtection="1">
      <alignment/>
      <protection hidden="1"/>
    </xf>
    <xf numFmtId="168" fontId="41" fillId="0" borderId="10" xfId="0" applyNumberFormat="1" applyFont="1" applyFill="1" applyBorder="1" applyAlignment="1" applyProtection="1">
      <alignment/>
      <protection hidden="1"/>
    </xf>
    <xf numFmtId="164" fontId="41" fillId="3" borderId="10" xfId="0" applyFont="1" applyFill="1" applyBorder="1" applyAlignment="1" applyProtection="1">
      <alignment/>
      <protection hidden="1"/>
    </xf>
    <xf numFmtId="164" fontId="19" fillId="3" borderId="15" xfId="0" applyFont="1" applyFill="1" applyBorder="1" applyAlignment="1" applyProtection="1">
      <alignment/>
      <protection/>
    </xf>
    <xf numFmtId="164" fontId="37" fillId="3" borderId="13" xfId="0" applyFont="1" applyFill="1" applyBorder="1" applyAlignment="1" applyProtection="1">
      <alignment horizontal="right" vertical="top" wrapText="1" indent="2"/>
      <protection/>
    </xf>
    <xf numFmtId="168" fontId="37" fillId="3" borderId="9" xfId="0" applyNumberFormat="1" applyFont="1" applyFill="1" applyBorder="1" applyAlignment="1" applyProtection="1">
      <alignment/>
      <protection hidden="1"/>
    </xf>
    <xf numFmtId="164" fontId="37" fillId="3" borderId="9" xfId="0" applyFont="1" applyFill="1" applyBorder="1" applyAlignment="1" applyProtection="1">
      <alignment/>
      <protection hidden="1"/>
    </xf>
    <xf numFmtId="164" fontId="37" fillId="3" borderId="19" xfId="0" applyFont="1" applyFill="1" applyBorder="1" applyAlignment="1" applyProtection="1">
      <alignment horizontal="justify" vertical="top" wrapText="1"/>
      <protection/>
    </xf>
    <xf numFmtId="167" fontId="40" fillId="0" borderId="20" xfId="0" applyNumberFormat="1" applyFont="1" applyFill="1" applyBorder="1" applyAlignment="1" applyProtection="1">
      <alignment wrapText="1"/>
      <protection locked="0"/>
    </xf>
    <xf numFmtId="168" fontId="40" fillId="0" borderId="20" xfId="0" applyNumberFormat="1" applyFont="1" applyFill="1" applyBorder="1" applyAlignment="1" applyProtection="1">
      <alignment wrapText="1"/>
      <protection locked="0"/>
    </xf>
    <xf numFmtId="167" fontId="40" fillId="0" borderId="0" xfId="0" applyNumberFormat="1" applyFont="1" applyFill="1" applyBorder="1" applyAlignment="1" applyProtection="1">
      <alignment wrapText="1"/>
      <protection locked="0"/>
    </xf>
    <xf numFmtId="168" fontId="40" fillId="0" borderId="12" xfId="0" applyNumberFormat="1" applyFont="1" applyFill="1" applyBorder="1" applyAlignment="1" applyProtection="1">
      <alignment wrapText="1"/>
      <protection locked="0"/>
    </xf>
    <xf numFmtId="164" fontId="19" fillId="3" borderId="9" xfId="0" applyFont="1" applyFill="1" applyBorder="1" applyAlignment="1" applyProtection="1">
      <alignment/>
      <protection/>
    </xf>
    <xf numFmtId="164" fontId="37" fillId="3" borderId="13" xfId="0" applyFont="1" applyFill="1" applyBorder="1" applyAlignment="1" applyProtection="1">
      <alignment horizontal="justify" vertical="top" wrapText="1"/>
      <protection/>
    </xf>
    <xf numFmtId="164" fontId="48" fillId="0" borderId="0" xfId="0" applyFont="1" applyAlignment="1" applyProtection="1">
      <alignment/>
      <protection/>
    </xf>
    <xf numFmtId="164" fontId="47" fillId="0" borderId="0" xfId="0" applyFont="1" applyFill="1" applyAlignment="1" applyProtection="1">
      <alignment/>
      <protection/>
    </xf>
    <xf numFmtId="164" fontId="23" fillId="3" borderId="11" xfId="0" applyFont="1" applyFill="1" applyBorder="1" applyAlignment="1" applyProtection="1">
      <alignment/>
      <protection/>
    </xf>
    <xf numFmtId="164" fontId="34" fillId="0" borderId="0" xfId="0" applyFont="1" applyAlignment="1" applyProtection="1">
      <alignment/>
      <protection/>
    </xf>
    <xf numFmtId="164" fontId="49" fillId="3" borderId="9" xfId="0" applyFont="1" applyFill="1" applyBorder="1" applyAlignment="1" applyProtection="1">
      <alignment/>
      <protection/>
    </xf>
    <xf numFmtId="164" fontId="49" fillId="3" borderId="13" xfId="0" applyFont="1" applyFill="1" applyBorder="1" applyAlignment="1" applyProtection="1">
      <alignment horizontal="right" vertical="top" wrapText="1" indent="2"/>
      <protection/>
    </xf>
    <xf numFmtId="164" fontId="0" fillId="0" borderId="0" xfId="0" applyAlignment="1" applyProtection="1">
      <alignment horizontal="center"/>
      <protection/>
    </xf>
    <xf numFmtId="164" fontId="48" fillId="0" borderId="0" xfId="0" applyFont="1" applyBorder="1" applyAlignment="1" applyProtection="1">
      <alignment/>
      <protection/>
    </xf>
    <xf numFmtId="164" fontId="50" fillId="0" borderId="0" xfId="0" applyFont="1" applyAlignment="1" applyProtection="1">
      <alignment/>
      <protection/>
    </xf>
    <xf numFmtId="164" fontId="47" fillId="0" borderId="0" xfId="0" applyFont="1" applyFill="1" applyBorder="1" applyAlignment="1" applyProtection="1">
      <alignment/>
      <protection/>
    </xf>
    <xf numFmtId="164" fontId="51" fillId="0" borderId="0" xfId="0" applyFont="1" applyFill="1" applyBorder="1" applyAlignment="1" applyProtection="1">
      <alignment/>
      <protection/>
    </xf>
    <xf numFmtId="164" fontId="52" fillId="0" borderId="0" xfId="0" applyFont="1" applyFill="1" applyBorder="1" applyAlignment="1" applyProtection="1">
      <alignment/>
      <protection/>
    </xf>
    <xf numFmtId="164" fontId="47" fillId="0" borderId="13" xfId="0" applyFont="1" applyFill="1" applyBorder="1" applyAlignment="1" applyProtection="1">
      <alignment/>
      <protection/>
    </xf>
    <xf numFmtId="164" fontId="40" fillId="3" borderId="9" xfId="0" applyFont="1" applyFill="1" applyBorder="1" applyAlignment="1" applyProtection="1">
      <alignment horizontal="center" textRotation="90"/>
      <protection/>
    </xf>
    <xf numFmtId="164" fontId="0" fillId="3" borderId="22" xfId="0" applyFill="1" applyBorder="1" applyAlignment="1" applyProtection="1">
      <alignment horizontal="center"/>
      <protection/>
    </xf>
    <xf numFmtId="164" fontId="37" fillId="3" borderId="9" xfId="0" applyFont="1" applyFill="1" applyBorder="1" applyAlignment="1" applyProtection="1">
      <alignment horizontal="center" vertical="center"/>
      <protection/>
    </xf>
    <xf numFmtId="164" fontId="37" fillId="3" borderId="9" xfId="0" applyFon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/>
      <protection/>
    </xf>
    <xf numFmtId="164" fontId="37" fillId="3" borderId="18" xfId="0" applyFont="1" applyFill="1" applyBorder="1" applyAlignment="1" applyProtection="1">
      <alignment horizontal="center" vertical="top"/>
      <protection/>
    </xf>
    <xf numFmtId="164" fontId="38" fillId="3" borderId="16" xfId="0" applyFont="1" applyFill="1" applyBorder="1" applyAlignment="1" applyProtection="1">
      <alignment horizontal="center" vertical="center" wrapText="1"/>
      <protection/>
    </xf>
    <xf numFmtId="169" fontId="38" fillId="3" borderId="16" xfId="19" applyFont="1" applyFill="1" applyBorder="1" applyAlignment="1" applyProtection="1">
      <alignment horizontal="center" vertical="center" wrapText="1"/>
      <protection/>
    </xf>
    <xf numFmtId="164" fontId="38" fillId="3" borderId="17" xfId="0" applyFont="1" applyFill="1" applyBorder="1" applyAlignment="1" applyProtection="1">
      <alignment horizontal="center" vertical="center" wrapText="1"/>
      <protection/>
    </xf>
    <xf numFmtId="164" fontId="38" fillId="3" borderId="19" xfId="0" applyFont="1" applyFill="1" applyBorder="1" applyAlignment="1" applyProtection="1">
      <alignment horizontal="center"/>
      <protection/>
    </xf>
    <xf numFmtId="169" fontId="38" fillId="3" borderId="9" xfId="19" applyFont="1" applyFill="1" applyBorder="1" applyAlignment="1" applyProtection="1">
      <alignment horizontal="center" vertical="center" wrapText="1"/>
      <protection/>
    </xf>
    <xf numFmtId="164" fontId="38" fillId="0" borderId="0" xfId="0" applyFont="1" applyAlignment="1" applyProtection="1">
      <alignment horizontal="center"/>
      <protection/>
    </xf>
    <xf numFmtId="164" fontId="38" fillId="0" borderId="0" xfId="0" applyFont="1" applyFill="1" applyBorder="1" applyAlignment="1" applyProtection="1">
      <alignment/>
      <protection/>
    </xf>
    <xf numFmtId="164" fontId="38" fillId="0" borderId="0" xfId="0" applyFont="1" applyBorder="1" applyAlignment="1" applyProtection="1">
      <alignment horizontal="center"/>
      <protection/>
    </xf>
    <xf numFmtId="164" fontId="27" fillId="3" borderId="16" xfId="0" applyFont="1" applyFill="1" applyBorder="1" applyAlignment="1" applyProtection="1">
      <alignment/>
      <protection/>
    </xf>
    <xf numFmtId="164" fontId="40" fillId="3" borderId="18" xfId="0" applyFont="1" applyFill="1" applyBorder="1" applyAlignment="1" applyProtection="1">
      <alignment horizontal="left" vertical="top" wrapText="1" indent="1"/>
      <protection/>
    </xf>
    <xf numFmtId="167" fontId="1" fillId="0" borderId="18" xfId="0" applyNumberFormat="1" applyFont="1" applyFill="1" applyBorder="1" applyAlignment="1" applyProtection="1">
      <alignment horizontal="right"/>
      <protection hidden="1"/>
    </xf>
    <xf numFmtId="168" fontId="1" fillId="0" borderId="18" xfId="0" applyNumberFormat="1" applyFont="1" applyFill="1" applyBorder="1" applyAlignment="1" applyProtection="1">
      <alignment horizontal="right"/>
      <protection hidden="1"/>
    </xf>
    <xf numFmtId="168" fontId="0" fillId="0" borderId="0" xfId="0" applyNumberFormat="1" applyFill="1" applyBorder="1" applyAlignment="1" applyProtection="1">
      <alignment/>
      <protection hidden="1"/>
    </xf>
    <xf numFmtId="168" fontId="1" fillId="0" borderId="9" xfId="0" applyNumberFormat="1" applyFont="1" applyFill="1" applyBorder="1" applyAlignment="1" applyProtection="1">
      <alignment horizontal="right"/>
      <protection hidden="1"/>
    </xf>
    <xf numFmtId="164" fontId="27" fillId="3" borderId="9" xfId="0" applyFont="1" applyFill="1" applyBorder="1" applyAlignment="1" applyProtection="1">
      <alignment/>
      <protection/>
    </xf>
    <xf numFmtId="164" fontId="40" fillId="3" borderId="15" xfId="0" applyFont="1" applyFill="1" applyBorder="1" applyAlignment="1" applyProtection="1">
      <alignment horizontal="left" vertical="top" wrapText="1" indent="1"/>
      <protection/>
    </xf>
    <xf numFmtId="167" fontId="1" fillId="0" borderId="15" xfId="0" applyNumberFormat="1" applyFont="1" applyFill="1" applyBorder="1" applyAlignment="1" applyProtection="1">
      <alignment horizontal="right"/>
      <protection hidden="1"/>
    </xf>
    <xf numFmtId="168" fontId="1" fillId="0" borderId="15" xfId="0" applyNumberFormat="1" applyFont="1" applyFill="1" applyBorder="1" applyAlignment="1" applyProtection="1">
      <alignment horizontal="right"/>
      <protection hidden="1"/>
    </xf>
    <xf numFmtId="167" fontId="0" fillId="0" borderId="15" xfId="0" applyNumberFormat="1" applyFont="1" applyFill="1" applyBorder="1" applyAlignment="1" applyProtection="1">
      <alignment horizontal="right"/>
      <protection hidden="1"/>
    </xf>
    <xf numFmtId="168" fontId="0" fillId="0" borderId="15" xfId="0" applyNumberFormat="1" applyFont="1" applyFill="1" applyBorder="1" applyAlignment="1" applyProtection="1">
      <alignment horizontal="right"/>
      <protection hidden="1"/>
    </xf>
    <xf numFmtId="168" fontId="0" fillId="0" borderId="9" xfId="0" applyNumberFormat="1" applyFont="1" applyFill="1" applyBorder="1" applyAlignment="1" applyProtection="1">
      <alignment horizontal="right"/>
      <protection hidden="1"/>
    </xf>
    <xf numFmtId="164" fontId="27" fillId="3" borderId="10" xfId="0" applyFont="1" applyFill="1" applyBorder="1" applyAlignment="1" applyProtection="1">
      <alignment/>
      <protection/>
    </xf>
    <xf numFmtId="164" fontId="40" fillId="3" borderId="22" xfId="0" applyFont="1" applyFill="1" applyBorder="1" applyAlignment="1" applyProtection="1">
      <alignment horizontal="left" vertical="top" wrapText="1" indent="1"/>
      <protection/>
    </xf>
    <xf numFmtId="167" fontId="0" fillId="0" borderId="22" xfId="0" applyNumberFormat="1" applyFont="1" applyFill="1" applyBorder="1" applyAlignment="1" applyProtection="1">
      <alignment horizontal="right"/>
      <protection hidden="1"/>
    </xf>
    <xf numFmtId="168" fontId="0" fillId="0" borderId="22" xfId="0" applyNumberFormat="1" applyFont="1" applyFill="1" applyBorder="1" applyAlignment="1" applyProtection="1">
      <alignment horizontal="right"/>
      <protection hidden="1"/>
    </xf>
    <xf numFmtId="168" fontId="0" fillId="0" borderId="10" xfId="0" applyNumberFormat="1" applyFont="1" applyFill="1" applyBorder="1" applyAlignment="1" applyProtection="1">
      <alignment horizontal="right"/>
      <protection hidden="1"/>
    </xf>
    <xf numFmtId="164" fontId="27" fillId="3" borderId="13" xfId="0" applyFont="1" applyFill="1" applyBorder="1" applyAlignment="1" applyProtection="1">
      <alignment horizontal="left" vertical="top" wrapText="1" indent="1"/>
      <protection/>
    </xf>
    <xf numFmtId="167" fontId="21" fillId="0" borderId="15" xfId="0" applyNumberFormat="1" applyFont="1" applyFill="1" applyBorder="1" applyAlignment="1" applyProtection="1">
      <alignment horizontal="right"/>
      <protection hidden="1"/>
    </xf>
    <xf numFmtId="168" fontId="21" fillId="0" borderId="15" xfId="0" applyNumberFormat="1" applyFont="1" applyFill="1" applyBorder="1" applyAlignment="1" applyProtection="1">
      <alignment horizontal="right"/>
      <protection hidden="1"/>
    </xf>
    <xf numFmtId="168" fontId="0" fillId="0" borderId="9" xfId="0" applyNumberFormat="1" applyFill="1" applyBorder="1" applyAlignment="1" applyProtection="1">
      <alignment/>
      <protection hidden="1"/>
    </xf>
    <xf numFmtId="168" fontId="21" fillId="0" borderId="9" xfId="0" applyNumberFormat="1" applyFont="1" applyFill="1" applyBorder="1" applyAlignment="1" applyProtection="1">
      <alignment horizontal="right"/>
      <protection hidden="1"/>
    </xf>
    <xf numFmtId="164" fontId="27" fillId="3" borderId="18" xfId="0" applyFont="1" applyFill="1" applyBorder="1" applyAlignment="1" applyProtection="1">
      <alignment horizontal="left" vertical="top" wrapText="1" indent="1"/>
      <protection/>
    </xf>
    <xf numFmtId="167" fontId="21" fillId="0" borderId="18" xfId="0" applyNumberFormat="1" applyFont="1" applyFill="1" applyBorder="1" applyAlignment="1" applyProtection="1">
      <alignment horizontal="right"/>
      <protection hidden="1"/>
    </xf>
    <xf numFmtId="168" fontId="21" fillId="0" borderId="18" xfId="0" applyNumberFormat="1" applyFont="1" applyFill="1" applyBorder="1" applyAlignment="1" applyProtection="1">
      <alignment horizontal="right"/>
      <protection hidden="1"/>
    </xf>
    <xf numFmtId="168" fontId="0" fillId="0" borderId="16" xfId="0" applyNumberFormat="1" applyFill="1" applyBorder="1" applyAlignment="1" applyProtection="1">
      <alignment/>
      <protection hidden="1"/>
    </xf>
    <xf numFmtId="164" fontId="21" fillId="0" borderId="18" xfId="0" applyFont="1" applyFill="1" applyBorder="1" applyAlignment="1" applyProtection="1">
      <alignment horizontal="right"/>
      <protection hidden="1"/>
    </xf>
    <xf numFmtId="167" fontId="0" fillId="0" borderId="18" xfId="0" applyNumberFormat="1" applyFont="1" applyFill="1" applyBorder="1" applyAlignment="1" applyProtection="1">
      <alignment horizontal="right"/>
      <protection hidden="1"/>
    </xf>
    <xf numFmtId="168" fontId="0" fillId="0" borderId="18" xfId="0" applyNumberFormat="1" applyFont="1" applyFill="1" applyBorder="1" applyAlignment="1" applyProtection="1">
      <alignment horizontal="right"/>
      <protection hidden="1"/>
    </xf>
    <xf numFmtId="168" fontId="0" fillId="0" borderId="16" xfId="0" applyNumberFormat="1" applyFont="1" applyFill="1" applyBorder="1" applyAlignment="1" applyProtection="1">
      <alignment horizontal="right"/>
      <protection hidden="1"/>
    </xf>
    <xf numFmtId="164" fontId="27" fillId="3" borderId="15" xfId="0" applyFont="1" applyFill="1" applyBorder="1" applyAlignment="1" applyProtection="1">
      <alignment horizontal="left" vertical="top" wrapText="1" indent="1"/>
      <protection/>
    </xf>
    <xf numFmtId="164" fontId="29" fillId="3" borderId="9" xfId="0" applyFont="1" applyFill="1" applyBorder="1" applyAlignment="1" applyProtection="1">
      <alignment/>
      <protection/>
    </xf>
    <xf numFmtId="164" fontId="49" fillId="3" borderId="15" xfId="0" applyFont="1" applyFill="1" applyBorder="1" applyAlignment="1" applyProtection="1">
      <alignment horizontal="left" vertical="top" wrapText="1" indent="1"/>
      <protection/>
    </xf>
    <xf numFmtId="167" fontId="49" fillId="3" borderId="15" xfId="0" applyNumberFormat="1" applyFont="1" applyFill="1" applyBorder="1" applyAlignment="1" applyProtection="1">
      <alignment horizontal="right"/>
      <protection hidden="1"/>
    </xf>
    <xf numFmtId="168" fontId="49" fillId="3" borderId="15" xfId="0" applyNumberFormat="1" applyFont="1" applyFill="1" applyBorder="1" applyAlignment="1" applyProtection="1">
      <alignment horizontal="right"/>
      <protection hidden="1"/>
    </xf>
    <xf numFmtId="168" fontId="20" fillId="3" borderId="19" xfId="0" applyNumberFormat="1" applyFont="1" applyFill="1" applyBorder="1" applyAlignment="1" applyProtection="1">
      <alignment/>
      <protection hidden="1"/>
    </xf>
    <xf numFmtId="164" fontId="49" fillId="3" borderId="15" xfId="0" applyFont="1" applyFill="1" applyBorder="1" applyAlignment="1" applyProtection="1">
      <alignment horizontal="right"/>
      <protection hidden="1"/>
    </xf>
    <xf numFmtId="168" fontId="49" fillId="3" borderId="9" xfId="0" applyNumberFormat="1" applyFont="1" applyFill="1" applyBorder="1" applyAlignment="1" applyProtection="1">
      <alignment horizontal="right"/>
      <protection hidden="1"/>
    </xf>
    <xf numFmtId="164" fontId="53" fillId="0" borderId="0" xfId="0" applyFont="1" applyBorder="1" applyAlignment="1" applyProtection="1">
      <alignment/>
      <protection/>
    </xf>
    <xf numFmtId="164" fontId="53" fillId="0" borderId="0" xfId="0" applyFont="1" applyAlignment="1" applyProtection="1">
      <alignment/>
      <protection/>
    </xf>
    <xf numFmtId="164" fontId="20" fillId="0" borderId="11" xfId="0" applyFont="1" applyBorder="1" applyAlignment="1" applyProtection="1">
      <alignment/>
      <protection/>
    </xf>
    <xf numFmtId="164" fontId="21" fillId="0" borderId="0" xfId="0" applyFont="1" applyAlignment="1">
      <alignment/>
    </xf>
    <xf numFmtId="164" fontId="21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ill="1" applyBorder="1" applyAlignment="1">
      <alignment/>
    </xf>
    <xf numFmtId="164" fontId="19" fillId="0" borderId="0" xfId="0" applyFont="1" applyFill="1" applyAlignment="1">
      <alignment horizontal="left" vertical="center"/>
    </xf>
    <xf numFmtId="164" fontId="22" fillId="0" borderId="0" xfId="0" applyFont="1" applyFill="1" applyBorder="1" applyAlignment="1">
      <alignment horizontal="center"/>
    </xf>
    <xf numFmtId="164" fontId="19" fillId="0" borderId="0" xfId="0" applyFont="1" applyFill="1" applyAlignment="1" applyProtection="1">
      <alignment horizontal="right"/>
      <protection locked="0"/>
    </xf>
    <xf numFmtId="164" fontId="28" fillId="0" borderId="10" xfId="0" applyFont="1" applyFill="1" applyBorder="1" applyAlignment="1">
      <alignment horizontal="center" vertical="center" wrapText="1"/>
    </xf>
    <xf numFmtId="164" fontId="58" fillId="0" borderId="0" xfId="0" applyFont="1" applyFill="1" applyBorder="1" applyAlignment="1">
      <alignment horizontal="center" wrapText="1"/>
    </xf>
    <xf numFmtId="164" fontId="0" fillId="0" borderId="0" xfId="0" applyFill="1" applyAlignment="1">
      <alignment vertical="center"/>
    </xf>
    <xf numFmtId="164" fontId="0" fillId="0" borderId="0" xfId="0" applyFont="1" applyFill="1" applyAlignment="1">
      <alignment/>
    </xf>
    <xf numFmtId="164" fontId="24" fillId="0" borderId="0" xfId="0" applyFont="1" applyFill="1" applyAlignment="1" applyProtection="1">
      <alignment horizontal="left" vertical="center"/>
      <protection/>
    </xf>
    <xf numFmtId="164" fontId="26" fillId="0" borderId="0" xfId="0" applyNumberFormat="1" applyFont="1" applyFill="1" applyAlignment="1" applyProtection="1">
      <alignment vertical="center"/>
      <protection locked="0"/>
    </xf>
    <xf numFmtId="165" fontId="31" fillId="0" borderId="19" xfId="0" applyNumberFormat="1" applyFont="1" applyFill="1" applyBorder="1" applyAlignment="1" applyProtection="1">
      <alignment vertical="center"/>
      <protection hidden="1" locked="0"/>
    </xf>
    <xf numFmtId="165" fontId="31" fillId="0" borderId="0" xfId="0" applyNumberFormat="1" applyFont="1" applyFill="1" applyBorder="1" applyAlignment="1" applyProtection="1">
      <alignment vertical="center"/>
      <protection hidden="1" locked="0"/>
    </xf>
    <xf numFmtId="164" fontId="40" fillId="0" borderId="0" xfId="0" applyFont="1" applyFill="1" applyAlignment="1">
      <alignment horizontal="left" vertical="center"/>
    </xf>
    <xf numFmtId="164" fontId="27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59" fillId="0" borderId="19" xfId="0" applyFont="1" applyFill="1" applyBorder="1" applyAlignment="1">
      <alignment horizontal="center" wrapText="1"/>
    </xf>
    <xf numFmtId="164" fontId="59" fillId="0" borderId="0" xfId="0" applyFont="1" applyFill="1" applyBorder="1" applyAlignment="1">
      <alignment horizontal="center" wrapText="1"/>
    </xf>
    <xf numFmtId="164" fontId="60" fillId="0" borderId="0" xfId="0" applyFont="1" applyFill="1" applyAlignment="1">
      <alignment/>
    </xf>
    <xf numFmtId="164" fontId="0" fillId="0" borderId="0" xfId="0" applyFill="1" applyBorder="1" applyAlignment="1">
      <alignment vertical="center"/>
    </xf>
    <xf numFmtId="164" fontId="0" fillId="3" borderId="9" xfId="0" applyFont="1" applyFill="1" applyBorder="1" applyAlignment="1">
      <alignment horizontal="left" vertical="center" textRotation="90"/>
    </xf>
    <xf numFmtId="164" fontId="21" fillId="3" borderId="21" xfId="0" applyFont="1" applyFill="1" applyBorder="1" applyAlignment="1">
      <alignment horizontal="center"/>
    </xf>
    <xf numFmtId="164" fontId="21" fillId="3" borderId="9" xfId="0" applyFont="1" applyFill="1" applyBorder="1" applyAlignment="1">
      <alignment horizontal="center"/>
    </xf>
    <xf numFmtId="164" fontId="21" fillId="3" borderId="15" xfId="0" applyFont="1" applyFill="1" applyBorder="1" applyAlignment="1">
      <alignment horizontal="center"/>
    </xf>
    <xf numFmtId="164" fontId="0" fillId="3" borderId="23" xfId="0" applyFont="1" applyFill="1" applyBorder="1" applyAlignment="1">
      <alignment horizontal="center" vertical="center"/>
    </xf>
    <xf numFmtId="164" fontId="35" fillId="3" borderId="13" xfId="0" applyFont="1" applyFill="1" applyBorder="1" applyAlignment="1" applyProtection="1">
      <alignment horizontal="left" vertical="center"/>
      <protection/>
    </xf>
    <xf numFmtId="164" fontId="33" fillId="3" borderId="10" xfId="0" applyFont="1" applyFill="1" applyBorder="1" applyAlignment="1" applyProtection="1">
      <alignment horizontal="center" vertical="center"/>
      <protection/>
    </xf>
    <xf numFmtId="164" fontId="34" fillId="3" borderId="23" xfId="0" applyFont="1" applyFill="1" applyBorder="1" applyAlignment="1" applyProtection="1">
      <alignment horizontal="center" vertical="center"/>
      <protection/>
    </xf>
    <xf numFmtId="164" fontId="33" fillId="3" borderId="15" xfId="0" applyFont="1" applyFill="1" applyBorder="1" applyAlignment="1" applyProtection="1">
      <alignment vertical="center"/>
      <protection/>
    </xf>
    <xf numFmtId="164" fontId="33" fillId="3" borderId="14" xfId="0" applyFont="1" applyFill="1" applyBorder="1" applyAlignment="1" applyProtection="1">
      <alignment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23" fillId="0" borderId="0" xfId="0" applyFont="1" applyAlignment="1">
      <alignment horizontal="center"/>
    </xf>
    <xf numFmtId="164" fontId="61" fillId="0" borderId="0" xfId="0" applyFont="1" applyAlignment="1">
      <alignment horizontal="left"/>
    </xf>
    <xf numFmtId="164" fontId="0" fillId="3" borderId="9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0" fillId="3" borderId="14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center"/>
    </xf>
    <xf numFmtId="164" fontId="0" fillId="3" borderId="18" xfId="0" applyFont="1" applyFill="1" applyBorder="1" applyAlignment="1">
      <alignment horizontal="center"/>
    </xf>
    <xf numFmtId="164" fontId="0" fillId="3" borderId="16" xfId="0" applyFont="1" applyFill="1" applyBorder="1" applyAlignment="1">
      <alignment horizontal="center"/>
    </xf>
    <xf numFmtId="164" fontId="0" fillId="3" borderId="16" xfId="0" applyFont="1" applyFill="1" applyBorder="1" applyAlignment="1">
      <alignment horizontal="center" vertical="center"/>
    </xf>
    <xf numFmtId="164" fontId="0" fillId="3" borderId="14" xfId="0" applyFont="1" applyFill="1" applyBorder="1" applyAlignment="1">
      <alignment horizontal="center" vertical="center"/>
    </xf>
    <xf numFmtId="164" fontId="35" fillId="3" borderId="14" xfId="0" applyNumberFormat="1" applyFont="1" applyFill="1" applyBorder="1" applyAlignment="1" applyProtection="1">
      <alignment horizontal="center"/>
      <protection/>
    </xf>
    <xf numFmtId="164" fontId="35" fillId="3" borderId="13" xfId="0" applyFont="1" applyFill="1" applyBorder="1" applyAlignment="1" applyProtection="1">
      <alignment horizontal="center"/>
      <protection/>
    </xf>
    <xf numFmtId="164" fontId="33" fillId="3" borderId="15" xfId="0" applyFont="1" applyFill="1" applyBorder="1" applyAlignment="1" applyProtection="1">
      <alignment horizontal="center"/>
      <protection/>
    </xf>
    <xf numFmtId="164" fontId="33" fillId="3" borderId="9" xfId="0" applyFont="1" applyFill="1" applyBorder="1" applyAlignment="1" applyProtection="1">
      <alignment horizontal="center"/>
      <protection/>
    </xf>
    <xf numFmtId="164" fontId="35" fillId="0" borderId="0" xfId="0" applyFont="1" applyFill="1" applyBorder="1" applyAlignment="1" applyProtection="1">
      <alignment horizontal="center"/>
      <protection/>
    </xf>
    <xf numFmtId="164" fontId="35" fillId="0" borderId="0" xfId="0" applyFont="1" applyAlignment="1">
      <alignment horizontal="center"/>
    </xf>
    <xf numFmtId="164" fontId="21" fillId="3" borderId="11" xfId="0" applyFont="1" applyFill="1" applyBorder="1" applyAlignment="1">
      <alignment horizontal="center"/>
    </xf>
    <xf numFmtId="164" fontId="37" fillId="3" borderId="18" xfId="0" applyFont="1" applyFill="1" applyBorder="1" applyAlignment="1">
      <alignment horizontal="center" wrapText="1"/>
    </xf>
    <xf numFmtId="164" fontId="38" fillId="3" borderId="16" xfId="0" applyFont="1" applyFill="1" applyBorder="1" applyAlignment="1">
      <alignment horizontal="center" vertical="top" wrapText="1"/>
    </xf>
    <xf numFmtId="164" fontId="38" fillId="3" borderId="19" xfId="0" applyFont="1" applyFill="1" applyBorder="1" applyAlignment="1">
      <alignment horizontal="center" vertical="top" wrapText="1"/>
    </xf>
    <xf numFmtId="164" fontId="38" fillId="3" borderId="17" xfId="0" applyFont="1" applyFill="1" applyBorder="1" applyAlignment="1">
      <alignment horizontal="center" vertical="top" wrapText="1"/>
    </xf>
    <xf numFmtId="164" fontId="38" fillId="3" borderId="18" xfId="0" applyFont="1" applyFill="1" applyBorder="1" applyAlignment="1">
      <alignment horizontal="center" vertical="top" wrapText="1"/>
    </xf>
    <xf numFmtId="164" fontId="37" fillId="3" borderId="12" xfId="0" applyFont="1" applyFill="1" applyBorder="1" applyAlignment="1">
      <alignment horizontal="center" vertical="top" wrapText="1"/>
    </xf>
    <xf numFmtId="164" fontId="37" fillId="3" borderId="10" xfId="0" applyFont="1" applyFill="1" applyBorder="1" applyAlignment="1">
      <alignment horizontal="center" vertical="top" wrapText="1"/>
    </xf>
    <xf numFmtId="164" fontId="38" fillId="3" borderId="14" xfId="0" applyFont="1" applyFill="1" applyBorder="1" applyAlignment="1">
      <alignment horizontal="center" vertical="top" wrapText="1"/>
    </xf>
    <xf numFmtId="164" fontId="42" fillId="3" borderId="16" xfId="0" applyFont="1" applyFill="1" applyBorder="1" applyAlignment="1">
      <alignment horizontal="center" vertical="top" wrapText="1"/>
    </xf>
    <xf numFmtId="164" fontId="42" fillId="3" borderId="17" xfId="0" applyFont="1" applyFill="1" applyBorder="1" applyAlignment="1">
      <alignment horizontal="center" vertical="top" wrapText="1"/>
    </xf>
    <xf numFmtId="164" fontId="38" fillId="3" borderId="9" xfId="0" applyFont="1" applyFill="1" applyBorder="1" applyAlignment="1">
      <alignment horizontal="center" vertical="top" wrapText="1"/>
    </xf>
    <xf numFmtId="164" fontId="42" fillId="3" borderId="14" xfId="0" applyFont="1" applyFill="1" applyBorder="1" applyAlignment="1">
      <alignment horizontal="center" vertical="top" wrapText="1"/>
    </xf>
    <xf numFmtId="164" fontId="42" fillId="0" borderId="0" xfId="0" applyFont="1" applyFill="1" applyBorder="1" applyAlignment="1">
      <alignment horizontal="center" vertical="top" wrapText="1"/>
    </xf>
    <xf numFmtId="164" fontId="38" fillId="3" borderId="9" xfId="0" applyFont="1" applyFill="1" applyBorder="1" applyAlignment="1">
      <alignment horizontal="center" vertical="center" wrapText="1"/>
    </xf>
    <xf numFmtId="164" fontId="38" fillId="3" borderId="14" xfId="0" applyFont="1" applyFill="1" applyBorder="1" applyAlignment="1">
      <alignment horizontal="center" vertical="center" wrapText="1"/>
    </xf>
    <xf numFmtId="164" fontId="38" fillId="3" borderId="23" xfId="0" applyFont="1" applyFill="1" applyBorder="1" applyAlignment="1" applyProtection="1">
      <alignment horizontal="center" vertical="center" wrapText="1"/>
      <protection/>
    </xf>
    <xf numFmtId="164" fontId="38" fillId="0" borderId="0" xfId="0" applyFont="1" applyAlignment="1">
      <alignment/>
    </xf>
    <xf numFmtId="164" fontId="38" fillId="3" borderId="15" xfId="0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0" fillId="3" borderId="11" xfId="0" applyFont="1" applyFill="1" applyBorder="1" applyAlignment="1">
      <alignment/>
    </xf>
    <xf numFmtId="164" fontId="38" fillId="3" borderId="18" xfId="0" applyFont="1" applyFill="1" applyBorder="1" applyAlignment="1">
      <alignment horizontal="left" wrapText="1"/>
    </xf>
    <xf numFmtId="167" fontId="40" fillId="0" borderId="16" xfId="0" applyNumberFormat="1" applyFont="1" applyFill="1" applyBorder="1" applyAlignment="1" applyProtection="1">
      <alignment/>
      <protection locked="0"/>
    </xf>
    <xf numFmtId="167" fontId="40" fillId="0" borderId="19" xfId="0" applyNumberFormat="1" applyFont="1" applyFill="1" applyBorder="1" applyAlignment="1" applyProtection="1">
      <alignment/>
      <protection locked="0"/>
    </xf>
    <xf numFmtId="164" fontId="40" fillId="0" borderId="16" xfId="0" applyFont="1" applyFill="1" applyBorder="1" applyAlignment="1" applyProtection="1">
      <alignment horizontal="right" wrapText="1"/>
      <protection locked="0"/>
    </xf>
    <xf numFmtId="167" fontId="40" fillId="0" borderId="17" xfId="0" applyNumberFormat="1" applyFont="1" applyFill="1" applyBorder="1" applyAlignment="1" applyProtection="1">
      <alignment horizontal="right" wrapText="1"/>
      <protection locked="0"/>
    </xf>
    <xf numFmtId="167" fontId="40" fillId="0" borderId="19" xfId="0" applyNumberFormat="1" applyFont="1" applyFill="1" applyBorder="1" applyAlignment="1" applyProtection="1">
      <alignment horizontal="right" wrapText="1"/>
      <protection locked="0"/>
    </xf>
    <xf numFmtId="164" fontId="40" fillId="0" borderId="18" xfId="0" applyFont="1" applyFill="1" applyBorder="1" applyAlignment="1" applyProtection="1">
      <alignment horizontal="right" wrapText="1"/>
      <protection locked="0"/>
    </xf>
    <xf numFmtId="164" fontId="27" fillId="3" borderId="9" xfId="0" applyFont="1" applyFill="1" applyBorder="1" applyAlignment="1" applyProtection="1">
      <alignment horizontal="right" wrapText="1"/>
      <protection hidden="1"/>
    </xf>
    <xf numFmtId="164" fontId="1" fillId="0" borderId="17" xfId="0" applyFont="1" applyFill="1" applyBorder="1" applyAlignment="1" applyProtection="1">
      <alignment horizontal="right" wrapText="1"/>
      <protection hidden="1"/>
    </xf>
    <xf numFmtId="164" fontId="1" fillId="0" borderId="19" xfId="0" applyFont="1" applyFill="1" applyBorder="1" applyAlignment="1" applyProtection="1">
      <alignment horizontal="right" wrapText="1"/>
      <protection hidden="1"/>
    </xf>
    <xf numFmtId="164" fontId="1" fillId="0" borderId="16" xfId="0" applyFont="1" applyFill="1" applyBorder="1" applyAlignment="1" applyProtection="1">
      <alignment horizontal="right"/>
      <protection hidden="1"/>
    </xf>
    <xf numFmtId="164" fontId="1" fillId="0" borderId="17" xfId="0" applyFont="1" applyFill="1" applyBorder="1" applyAlignment="1" applyProtection="1">
      <alignment horizontal="right"/>
      <protection hidden="1"/>
    </xf>
    <xf numFmtId="164" fontId="1" fillId="0" borderId="16" xfId="0" applyFont="1" applyFill="1" applyBorder="1" applyAlignment="1" applyProtection="1">
      <alignment horizontal="right" wrapText="1"/>
      <protection hidden="1"/>
    </xf>
    <xf numFmtId="164" fontId="1" fillId="0" borderId="18" xfId="0" applyFont="1" applyFill="1" applyBorder="1" applyAlignment="1" applyProtection="1">
      <alignment horizontal="right" wrapText="1"/>
      <protection hidden="1"/>
    </xf>
    <xf numFmtId="164" fontId="1" fillId="0" borderId="14" xfId="0" applyFont="1" applyFill="1" applyBorder="1" applyAlignment="1" applyProtection="1">
      <alignment horizontal="right" wrapText="1"/>
      <protection hidden="1"/>
    </xf>
    <xf numFmtId="164" fontId="1" fillId="0" borderId="9" xfId="0" applyFont="1" applyFill="1" applyBorder="1" applyAlignment="1" applyProtection="1">
      <alignment horizontal="right" wrapText="1"/>
      <protection hidden="1"/>
    </xf>
    <xf numFmtId="164" fontId="1" fillId="0" borderId="0" xfId="0" applyFont="1" applyFill="1" applyBorder="1" applyAlignment="1">
      <alignment horizontal="right" wrapText="1"/>
    </xf>
    <xf numFmtId="164" fontId="38" fillId="0" borderId="9" xfId="0" applyFont="1" applyFill="1" applyBorder="1" applyAlignment="1">
      <alignment wrapText="1"/>
    </xf>
    <xf numFmtId="164" fontId="38" fillId="0" borderId="16" xfId="0" applyFont="1" applyBorder="1" applyAlignment="1" applyProtection="1">
      <alignment/>
      <protection hidden="1"/>
    </xf>
    <xf numFmtId="164" fontId="38" fillId="0" borderId="9" xfId="0" applyFont="1" applyBorder="1" applyAlignment="1" applyProtection="1">
      <alignment/>
      <protection hidden="1"/>
    </xf>
    <xf numFmtId="164" fontId="38" fillId="0" borderId="0" xfId="0" applyFont="1" applyAlignment="1">
      <alignment/>
    </xf>
    <xf numFmtId="164" fontId="38" fillId="0" borderId="18" xfId="0" applyFont="1" applyBorder="1" applyAlignment="1">
      <alignment/>
    </xf>
    <xf numFmtId="164" fontId="38" fillId="0" borderId="17" xfId="0" applyFont="1" applyBorder="1" applyAlignment="1">
      <alignment/>
    </xf>
    <xf numFmtId="164" fontId="0" fillId="0" borderId="0" xfId="0" applyAlignment="1">
      <alignment/>
    </xf>
    <xf numFmtId="164" fontId="38" fillId="3" borderId="12" xfId="0" applyFont="1" applyFill="1" applyBorder="1" applyAlignment="1">
      <alignment horizontal="left" wrapText="1"/>
    </xf>
    <xf numFmtId="167" fontId="40" fillId="0" borderId="10" xfId="0" applyNumberFormat="1" applyFont="1" applyFill="1" applyBorder="1" applyAlignment="1" applyProtection="1">
      <alignment horizontal="right" wrapText="1"/>
      <protection locked="0"/>
    </xf>
    <xf numFmtId="167" fontId="40" fillId="0" borderId="0" xfId="0" applyNumberFormat="1" applyFont="1" applyFill="1" applyBorder="1" applyAlignment="1" applyProtection="1">
      <alignment horizontal="right" wrapText="1"/>
      <protection locked="0"/>
    </xf>
    <xf numFmtId="164" fontId="40" fillId="0" borderId="11" xfId="0" applyFont="1" applyFill="1" applyBorder="1" applyAlignment="1" applyProtection="1">
      <alignment horizontal="right" wrapText="1"/>
      <protection locked="0"/>
    </xf>
    <xf numFmtId="167" fontId="40" fillId="0" borderId="20" xfId="0" applyNumberFormat="1" applyFont="1" applyFill="1" applyBorder="1" applyAlignment="1" applyProtection="1">
      <alignment horizontal="right" wrapText="1"/>
      <protection locked="0"/>
    </xf>
    <xf numFmtId="164" fontId="40" fillId="0" borderId="12" xfId="0" applyFont="1" applyFill="1" applyBorder="1" applyAlignment="1" applyProtection="1">
      <alignment horizontal="right" wrapText="1"/>
      <protection locked="0"/>
    </xf>
    <xf numFmtId="164" fontId="1" fillId="0" borderId="20" xfId="0" applyFont="1" applyFill="1" applyBorder="1" applyAlignment="1" applyProtection="1">
      <alignment horizontal="right" wrapText="1"/>
      <protection hidden="1"/>
    </xf>
    <xf numFmtId="164" fontId="1" fillId="0" borderId="0" xfId="0" applyFont="1" applyFill="1" applyBorder="1" applyAlignment="1" applyProtection="1">
      <alignment horizontal="right" wrapText="1"/>
      <protection hidden="1"/>
    </xf>
    <xf numFmtId="164" fontId="1" fillId="0" borderId="11" xfId="0" applyFont="1" applyFill="1" applyBorder="1" applyAlignment="1" applyProtection="1">
      <alignment horizontal="right"/>
      <protection hidden="1"/>
    </xf>
    <xf numFmtId="164" fontId="1" fillId="0" borderId="20" xfId="0" applyFont="1" applyFill="1" applyBorder="1" applyAlignment="1" applyProtection="1">
      <alignment horizontal="right"/>
      <protection hidden="1"/>
    </xf>
    <xf numFmtId="164" fontId="1" fillId="0" borderId="10" xfId="0" applyFont="1" applyFill="1" applyBorder="1" applyAlignment="1" applyProtection="1">
      <alignment horizontal="right" wrapText="1"/>
      <protection hidden="1"/>
    </xf>
    <xf numFmtId="164" fontId="1" fillId="0" borderId="22" xfId="0" applyFont="1" applyFill="1" applyBorder="1" applyAlignment="1" applyProtection="1">
      <alignment horizontal="right" wrapText="1"/>
      <protection hidden="1"/>
    </xf>
    <xf numFmtId="164" fontId="1" fillId="0" borderId="11" xfId="0" applyFont="1" applyFill="1" applyBorder="1" applyAlignment="1" applyProtection="1">
      <alignment horizontal="right" wrapText="1"/>
      <protection hidden="1"/>
    </xf>
    <xf numFmtId="164" fontId="38" fillId="0" borderId="12" xfId="0" applyFont="1" applyBorder="1" applyAlignment="1">
      <alignment/>
    </xf>
    <xf numFmtId="164" fontId="38" fillId="0" borderId="20" xfId="0" applyFont="1" applyBorder="1" applyAlignment="1">
      <alignment/>
    </xf>
    <xf numFmtId="164" fontId="0" fillId="3" borderId="15" xfId="0" applyFont="1" applyFill="1" applyBorder="1" applyAlignment="1">
      <alignment/>
    </xf>
    <xf numFmtId="164" fontId="41" fillId="3" borderId="14" xfId="0" applyFont="1" applyFill="1" applyBorder="1" applyAlignment="1">
      <alignment horizontal="right" vertical="top" wrapText="1" indent="2"/>
    </xf>
    <xf numFmtId="167" fontId="27" fillId="3" borderId="10" xfId="0" applyNumberFormat="1" applyFont="1" applyFill="1" applyBorder="1" applyAlignment="1" applyProtection="1">
      <alignment horizontal="right"/>
      <protection hidden="1"/>
    </xf>
    <xf numFmtId="164" fontId="27" fillId="3" borderId="23" xfId="0" applyFont="1" applyFill="1" applyBorder="1" applyAlignment="1" applyProtection="1">
      <alignment horizontal="right"/>
      <protection hidden="1"/>
    </xf>
    <xf numFmtId="164" fontId="27" fillId="3" borderId="21" xfId="0" applyFont="1" applyFill="1" applyBorder="1" applyAlignment="1" applyProtection="1">
      <alignment horizontal="right"/>
      <protection hidden="1"/>
    </xf>
    <xf numFmtId="164" fontId="27" fillId="3" borderId="9" xfId="0" applyFont="1" applyFill="1" applyBorder="1" applyAlignment="1" applyProtection="1">
      <alignment horizontal="right"/>
      <protection hidden="1"/>
    </xf>
    <xf numFmtId="164" fontId="41" fillId="3" borderId="14" xfId="0" applyFont="1" applyFill="1" applyBorder="1" applyAlignment="1" applyProtection="1">
      <alignment horizontal="right"/>
      <protection hidden="1"/>
    </xf>
    <xf numFmtId="164" fontId="41" fillId="3" borderId="9" xfId="0" applyFont="1" applyFill="1" applyBorder="1" applyAlignment="1" applyProtection="1">
      <alignment horizontal="right"/>
      <protection hidden="1"/>
    </xf>
    <xf numFmtId="164" fontId="41" fillId="3" borderId="13" xfId="0" applyFont="1" applyFill="1" applyBorder="1" applyAlignment="1" applyProtection="1">
      <alignment horizontal="right"/>
      <protection hidden="1"/>
    </xf>
    <xf numFmtId="164" fontId="41" fillId="0" borderId="0" xfId="0" applyFont="1" applyFill="1" applyBorder="1" applyAlignment="1">
      <alignment horizontal="right"/>
    </xf>
    <xf numFmtId="164" fontId="37" fillId="3" borderId="9" xfId="0" applyFont="1" applyFill="1" applyBorder="1" applyAlignment="1">
      <alignment/>
    </xf>
    <xf numFmtId="164" fontId="38" fillId="3" borderId="9" xfId="0" applyFont="1" applyFill="1" applyBorder="1" applyAlignment="1" applyProtection="1">
      <alignment/>
      <protection hidden="1"/>
    </xf>
    <xf numFmtId="164" fontId="38" fillId="0" borderId="15" xfId="0" applyFont="1" applyBorder="1" applyAlignment="1">
      <alignment/>
    </xf>
    <xf numFmtId="164" fontId="38" fillId="0" borderId="14" xfId="0" applyFont="1" applyBorder="1" applyAlignment="1">
      <alignment/>
    </xf>
    <xf numFmtId="164" fontId="20" fillId="0" borderId="0" xfId="0" applyFont="1" applyAlignment="1">
      <alignment/>
    </xf>
    <xf numFmtId="164" fontId="21" fillId="3" borderId="11" xfId="0" applyFont="1" applyFill="1" applyBorder="1" applyAlignment="1">
      <alignment vertical="top"/>
    </xf>
    <xf numFmtId="164" fontId="37" fillId="3" borderId="19" xfId="0" applyFont="1" applyFill="1" applyBorder="1" applyAlignment="1">
      <alignment horizontal="left" vertical="top" wrapText="1"/>
    </xf>
    <xf numFmtId="167" fontId="40" fillId="0" borderId="9" xfId="0" applyNumberFormat="1" applyFont="1" applyFill="1" applyBorder="1" applyAlignment="1" applyProtection="1">
      <alignment/>
      <protection locked="0"/>
    </xf>
    <xf numFmtId="167" fontId="40" fillId="0" borderId="13" xfId="0" applyNumberFormat="1" applyFont="1" applyFill="1" applyBorder="1" applyAlignment="1" applyProtection="1">
      <alignment/>
      <protection locked="0"/>
    </xf>
    <xf numFmtId="164" fontId="40" fillId="0" borderId="9" xfId="0" applyFont="1" applyFill="1" applyBorder="1" applyAlignment="1" applyProtection="1">
      <alignment/>
      <protection locked="0"/>
    </xf>
    <xf numFmtId="164" fontId="40" fillId="0" borderId="15" xfId="0" applyFont="1" applyFill="1" applyBorder="1" applyAlignment="1" applyProtection="1">
      <alignment/>
      <protection locked="0"/>
    </xf>
    <xf numFmtId="164" fontId="1" fillId="0" borderId="17" xfId="0" applyNumberFormat="1" applyFont="1" applyFill="1" applyBorder="1" applyAlignment="1" applyProtection="1">
      <alignment/>
      <protection hidden="1"/>
    </xf>
    <xf numFmtId="164" fontId="1" fillId="0" borderId="16" xfId="0" applyNumberFormat="1" applyFont="1" applyFill="1" applyBorder="1" applyAlignment="1" applyProtection="1">
      <alignment/>
      <protection hidden="1"/>
    </xf>
    <xf numFmtId="164" fontId="1" fillId="0" borderId="18" xfId="0" applyNumberFormat="1" applyFont="1" applyFill="1" applyBorder="1" applyAlignment="1" applyProtection="1">
      <alignment/>
      <protection hidden="1"/>
    </xf>
    <xf numFmtId="164" fontId="1" fillId="0" borderId="15" xfId="0" applyFont="1" applyFill="1" applyBorder="1" applyAlignment="1" applyProtection="1">
      <alignment horizontal="right" wrapText="1"/>
      <protection hidden="1"/>
    </xf>
    <xf numFmtId="164" fontId="1" fillId="0" borderId="17" xfId="0" applyNumberFormat="1" applyFont="1" applyFill="1" applyBorder="1" applyAlignment="1" applyProtection="1">
      <alignment/>
      <protection hidden="1"/>
    </xf>
    <xf numFmtId="164" fontId="1" fillId="0" borderId="0" xfId="0" applyNumberFormat="1" applyFont="1" applyFill="1" applyBorder="1" applyAlignment="1">
      <alignment/>
    </xf>
    <xf numFmtId="164" fontId="38" fillId="0" borderId="0" xfId="0" applyFont="1" applyFill="1" applyBorder="1" applyAlignment="1">
      <alignment horizontal="left" vertical="center" wrapText="1"/>
    </xf>
    <xf numFmtId="164" fontId="62" fillId="0" borderId="0" xfId="0" applyFont="1" applyFill="1" applyBorder="1" applyAlignment="1" applyProtection="1">
      <alignment horizontal="center" vertical="center" wrapText="1"/>
      <protection locked="0"/>
    </xf>
    <xf numFmtId="168" fontId="38" fillId="0" borderId="0" xfId="0" applyNumberFormat="1" applyFont="1" applyFill="1" applyBorder="1" applyAlignment="1">
      <alignment horizontal="right" wrapText="1"/>
    </xf>
    <xf numFmtId="164" fontId="38" fillId="0" borderId="0" xfId="0" applyFont="1" applyFill="1" applyAlignment="1">
      <alignment/>
    </xf>
    <xf numFmtId="164" fontId="63" fillId="0" borderId="12" xfId="0" applyFont="1" applyBorder="1" applyAlignment="1">
      <alignment vertical="center"/>
    </xf>
    <xf numFmtId="164" fontId="63" fillId="0" borderId="20" xfId="0" applyFont="1" applyBorder="1" applyAlignment="1">
      <alignment vertical="center"/>
    </xf>
    <xf numFmtId="164" fontId="38" fillId="0" borderId="9" xfId="0" applyFont="1" applyBorder="1" applyAlignment="1" applyProtection="1">
      <alignment vertical="center"/>
      <protection hidden="1"/>
    </xf>
    <xf numFmtId="164" fontId="0" fillId="3" borderId="11" xfId="0" applyFont="1" applyFill="1" applyBorder="1" applyAlignment="1">
      <alignment/>
    </xf>
    <xf numFmtId="164" fontId="38" fillId="3" borderId="13" xfId="0" applyFont="1" applyFill="1" applyBorder="1" applyAlignment="1">
      <alignment horizontal="right" vertical="top" wrapText="1" indent="2"/>
    </xf>
    <xf numFmtId="164" fontId="1" fillId="0" borderId="14" xfId="0" applyNumberFormat="1" applyFont="1" applyFill="1" applyBorder="1" applyAlignment="1" applyProtection="1">
      <alignment/>
      <protection hidden="1"/>
    </xf>
    <xf numFmtId="164" fontId="1" fillId="0" borderId="9" xfId="0" applyNumberFormat="1" applyFont="1" applyFill="1" applyBorder="1" applyAlignment="1" applyProtection="1">
      <alignment/>
      <protection hidden="1"/>
    </xf>
    <xf numFmtId="164" fontId="1" fillId="0" borderId="15" xfId="0" applyNumberFormat="1" applyFont="1" applyFill="1" applyBorder="1" applyAlignment="1" applyProtection="1">
      <alignment/>
      <protection hidden="1"/>
    </xf>
    <xf numFmtId="164" fontId="1" fillId="0" borderId="14" xfId="0" applyNumberFormat="1" applyFont="1" applyFill="1" applyBorder="1" applyAlignment="1" applyProtection="1">
      <alignment/>
      <protection hidden="1"/>
    </xf>
    <xf numFmtId="164" fontId="38" fillId="0" borderId="22" xfId="0" applyFont="1" applyBorder="1" applyAlignment="1" applyProtection="1">
      <alignment/>
      <protection hidden="1"/>
    </xf>
    <xf numFmtId="164" fontId="38" fillId="0" borderId="23" xfId="0" applyFont="1" applyBorder="1" applyAlignment="1">
      <alignment/>
    </xf>
    <xf numFmtId="164" fontId="37" fillId="3" borderId="15" xfId="0" applyFont="1" applyFill="1" applyBorder="1" applyAlignment="1">
      <alignment/>
    </xf>
    <xf numFmtId="164" fontId="38" fillId="3" borderId="14" xfId="0" applyFont="1" applyFill="1" applyBorder="1" applyAlignment="1">
      <alignment/>
    </xf>
    <xf numFmtId="164" fontId="37" fillId="3" borderId="9" xfId="0" applyFont="1" applyFill="1" applyBorder="1" applyAlignment="1" applyProtection="1">
      <alignment/>
      <protection hidden="1"/>
    </xf>
    <xf numFmtId="164" fontId="29" fillId="0" borderId="22" xfId="0" applyFont="1" applyFill="1" applyBorder="1" applyAlignment="1">
      <alignment horizontal="left" indent="1"/>
    </xf>
    <xf numFmtId="164" fontId="37" fillId="0" borderId="15" xfId="0" applyFont="1" applyFill="1" applyBorder="1" applyAlignment="1">
      <alignment horizontal="left" indent="1"/>
    </xf>
    <xf numFmtId="164" fontId="27" fillId="0" borderId="0" xfId="0" applyFont="1" applyBorder="1" applyAlignment="1">
      <alignment/>
    </xf>
    <xf numFmtId="164" fontId="38" fillId="0" borderId="14" xfId="0" applyFont="1" applyFill="1" applyBorder="1" applyAlignment="1">
      <alignment/>
    </xf>
    <xf numFmtId="164" fontId="29" fillId="0" borderId="0" xfId="0" applyFont="1" applyBorder="1" applyAlignment="1">
      <alignment/>
    </xf>
    <xf numFmtId="164" fontId="37" fillId="0" borderId="9" xfId="0" applyFont="1" applyBorder="1" applyAlignment="1">
      <alignment horizontal="center"/>
    </xf>
    <xf numFmtId="164" fontId="38" fillId="3" borderId="11" xfId="0" applyFont="1" applyFill="1" applyBorder="1" applyAlignment="1">
      <alignment horizontal="center" vertical="center" wrapText="1"/>
    </xf>
    <xf numFmtId="164" fontId="38" fillId="3" borderId="12" xfId="0" applyFont="1" applyFill="1" applyBorder="1" applyAlignment="1">
      <alignment vertical="center" wrapText="1"/>
    </xf>
    <xf numFmtId="164" fontId="39" fillId="3" borderId="10" xfId="0" applyFont="1" applyFill="1" applyBorder="1" applyAlignment="1" applyProtection="1">
      <alignment horizontal="center" vertical="center" wrapText="1"/>
      <protection/>
    </xf>
    <xf numFmtId="164" fontId="38" fillId="3" borderId="20" xfId="0" applyFont="1" applyFill="1" applyBorder="1" applyAlignment="1">
      <alignment horizontal="center" vertical="center" wrapText="1"/>
    </xf>
    <xf numFmtId="164" fontId="38" fillId="3" borderId="10" xfId="0" applyFont="1" applyFill="1" applyBorder="1" applyAlignment="1">
      <alignment horizontal="center" vertical="center" wrapText="1"/>
    </xf>
    <xf numFmtId="164" fontId="38" fillId="0" borderId="9" xfId="0" applyFont="1" applyFill="1" applyBorder="1" applyAlignment="1">
      <alignment horizontal="right" vertical="top" wrapText="1" indent="2"/>
    </xf>
    <xf numFmtId="164" fontId="38" fillId="0" borderId="9" xfId="0" applyFont="1" applyFill="1" applyBorder="1" applyAlignment="1" applyProtection="1">
      <alignment/>
      <protection hidden="1"/>
    </xf>
    <xf numFmtId="164" fontId="38" fillId="0" borderId="15" xfId="0" applyFont="1" applyFill="1" applyBorder="1" applyAlignment="1" applyProtection="1">
      <alignment/>
      <protection hidden="1"/>
    </xf>
    <xf numFmtId="164" fontId="0" fillId="0" borderId="0" xfId="0" applyFont="1" applyAlignment="1">
      <alignment horizontal="right"/>
    </xf>
    <xf numFmtId="164" fontId="38" fillId="0" borderId="14" xfId="0" applyFont="1" applyBorder="1" applyAlignment="1" applyProtection="1">
      <alignment/>
      <protection hidden="1"/>
    </xf>
    <xf numFmtId="164" fontId="38" fillId="0" borderId="14" xfId="0" applyFont="1" applyFill="1" applyBorder="1" applyAlignment="1">
      <alignment horizontal="right" vertical="top" wrapText="1" indent="2"/>
    </xf>
    <xf numFmtId="164" fontId="21" fillId="0" borderId="0" xfId="0" applyFont="1" applyFill="1" applyBorder="1" applyAlignment="1">
      <alignment/>
    </xf>
    <xf numFmtId="164" fontId="38" fillId="0" borderId="9" xfId="0" applyFont="1" applyFill="1" applyBorder="1" applyAlignment="1">
      <alignment/>
    </xf>
    <xf numFmtId="164" fontId="38" fillId="0" borderId="15" xfId="0" applyFont="1" applyFill="1" applyBorder="1" applyAlignment="1">
      <alignment/>
    </xf>
    <xf numFmtId="164" fontId="38" fillId="0" borderId="23" xfId="0" applyFont="1" applyFill="1" applyBorder="1" applyAlignment="1">
      <alignment horizontal="right" vertical="top" wrapText="1" indent="2"/>
    </xf>
    <xf numFmtId="164" fontId="38" fillId="0" borderId="23" xfId="0" applyFont="1" applyBorder="1" applyAlignment="1" applyProtection="1">
      <alignment/>
      <protection hidden="1"/>
    </xf>
    <xf numFmtId="164" fontId="38" fillId="0" borderId="9" xfId="0" applyFont="1" applyBorder="1" applyAlignment="1">
      <alignment/>
    </xf>
    <xf numFmtId="164" fontId="38" fillId="0" borderId="10" xfId="0" applyFont="1" applyFill="1" applyBorder="1" applyAlignment="1">
      <alignment horizontal="right" vertical="top" wrapText="1" indent="2"/>
    </xf>
    <xf numFmtId="164" fontId="38" fillId="0" borderId="10" xfId="0" applyFont="1" applyFill="1" applyBorder="1" applyAlignment="1">
      <alignment/>
    </xf>
    <xf numFmtId="167" fontId="40" fillId="0" borderId="21" xfId="0" applyNumberFormat="1" applyFont="1" applyFill="1" applyBorder="1" applyAlignment="1" applyProtection="1">
      <alignment/>
      <protection locked="0"/>
    </xf>
    <xf numFmtId="164" fontId="37" fillId="3" borderId="9" xfId="0" applyFont="1" applyFill="1" applyBorder="1" applyAlignment="1">
      <alignment horizontal="left" vertical="top" wrapText="1"/>
    </xf>
    <xf numFmtId="164" fontId="37" fillId="3" borderId="16" xfId="0" applyFont="1" applyFill="1" applyBorder="1" applyAlignment="1" applyProtection="1">
      <alignment/>
      <protection hidden="1"/>
    </xf>
    <xf numFmtId="164" fontId="37" fillId="3" borderId="16" xfId="0" applyFont="1" applyFill="1" applyBorder="1" applyAlignment="1">
      <alignment/>
    </xf>
    <xf numFmtId="167" fontId="40" fillId="0" borderId="15" xfId="0" applyNumberFormat="1" applyFont="1" applyFill="1" applyBorder="1" applyAlignment="1" applyProtection="1">
      <alignment/>
      <protection locked="0"/>
    </xf>
    <xf numFmtId="164" fontId="40" fillId="0" borderId="14" xfId="0" applyFont="1" applyFill="1" applyBorder="1" applyAlignment="1" applyProtection="1">
      <alignment/>
      <protection locked="0"/>
    </xf>
    <xf numFmtId="164" fontId="38" fillId="0" borderId="0" xfId="0" applyFont="1" applyFill="1" applyBorder="1" applyAlignment="1">
      <alignment horizontal="left" vertical="top" wrapText="1"/>
    </xf>
    <xf numFmtId="164" fontId="38" fillId="0" borderId="0" xfId="0" applyFont="1" applyBorder="1" applyAlignment="1">
      <alignment/>
    </xf>
    <xf numFmtId="164" fontId="0" fillId="0" borderId="0" xfId="0" applyBorder="1" applyAlignment="1">
      <alignment/>
    </xf>
    <xf numFmtId="164" fontId="38" fillId="0" borderId="12" xfId="0" applyFont="1" applyBorder="1" applyAlignment="1">
      <alignment/>
    </xf>
    <xf numFmtId="164" fontId="38" fillId="3" borderId="21" xfId="0" applyFont="1" applyFill="1" applyBorder="1" applyAlignment="1">
      <alignment horizontal="right" vertical="top" wrapText="1" indent="2"/>
    </xf>
    <xf numFmtId="164" fontId="27" fillId="3" borderId="9" xfId="0" applyFont="1" applyFill="1" applyBorder="1" applyAlignment="1" applyProtection="1">
      <alignment horizontal="right" vertical="top" wrapText="1"/>
      <protection hidden="1"/>
    </xf>
    <xf numFmtId="164" fontId="1" fillId="0" borderId="23" xfId="0" applyNumberFormat="1" applyFont="1" applyFill="1" applyBorder="1" applyAlignment="1" applyProtection="1">
      <alignment/>
      <protection hidden="1"/>
    </xf>
    <xf numFmtId="164" fontId="1" fillId="0" borderId="10" xfId="0" applyNumberFormat="1" applyFont="1" applyFill="1" applyBorder="1" applyAlignment="1" applyProtection="1">
      <alignment/>
      <protection hidden="1"/>
    </xf>
    <xf numFmtId="164" fontId="1" fillId="0" borderId="22" xfId="0" applyNumberFormat="1" applyFont="1" applyFill="1" applyBorder="1" applyAlignment="1" applyProtection="1">
      <alignment/>
      <protection hidden="1"/>
    </xf>
    <xf numFmtId="164" fontId="1" fillId="0" borderId="10" xfId="0" applyNumberFormat="1" applyFont="1" applyFill="1" applyBorder="1" applyAlignment="1" applyProtection="1">
      <alignment/>
      <protection hidden="1"/>
    </xf>
    <xf numFmtId="164" fontId="1" fillId="0" borderId="12" xfId="0" applyFont="1" applyFill="1" applyBorder="1" applyAlignment="1" applyProtection="1">
      <alignment horizontal="right" wrapText="1"/>
      <protection hidden="1"/>
    </xf>
    <xf numFmtId="164" fontId="1" fillId="0" borderId="23" xfId="0" applyNumberFormat="1" applyFont="1" applyFill="1" applyBorder="1" applyAlignment="1" applyProtection="1">
      <alignment/>
      <protection hidden="1"/>
    </xf>
    <xf numFmtId="164" fontId="37" fillId="3" borderId="9" xfId="0" applyFont="1" applyFill="1" applyBorder="1" applyAlignment="1">
      <alignment horizontal="right" vertical="top" wrapText="1" indent="2"/>
    </xf>
    <xf numFmtId="167" fontId="27" fillId="3" borderId="16" xfId="0" applyNumberFormat="1" applyFont="1" applyFill="1" applyBorder="1" applyAlignment="1" applyProtection="1">
      <alignment/>
      <protection hidden="1"/>
    </xf>
    <xf numFmtId="164" fontId="27" fillId="3" borderId="18" xfId="0" applyFont="1" applyFill="1" applyBorder="1" applyAlignment="1" applyProtection="1">
      <alignment/>
      <protection hidden="1"/>
    </xf>
    <xf numFmtId="164" fontId="27" fillId="3" borderId="9" xfId="0" applyFont="1" applyFill="1" applyBorder="1" applyAlignment="1" applyProtection="1">
      <alignment/>
      <protection hidden="1"/>
    </xf>
    <xf numFmtId="164" fontId="41" fillId="3" borderId="14" xfId="0" applyFont="1" applyFill="1" applyBorder="1" applyAlignment="1" applyProtection="1">
      <alignment/>
      <protection hidden="1"/>
    </xf>
    <xf numFmtId="164" fontId="41" fillId="0" borderId="14" xfId="0" applyFont="1" applyFill="1" applyBorder="1" applyAlignment="1" applyProtection="1">
      <alignment/>
      <protection hidden="1"/>
    </xf>
    <xf numFmtId="164" fontId="41" fillId="0" borderId="13" xfId="0" applyFont="1" applyFill="1" applyBorder="1" applyAlignment="1" applyProtection="1">
      <alignment/>
      <protection hidden="1"/>
    </xf>
    <xf numFmtId="164" fontId="41" fillId="3" borderId="9" xfId="0" applyFont="1" applyFill="1" applyBorder="1" applyAlignment="1" applyProtection="1">
      <alignment/>
      <protection hidden="1"/>
    </xf>
    <xf numFmtId="164" fontId="41" fillId="0" borderId="0" xfId="0" applyFont="1" applyFill="1" applyBorder="1" applyAlignment="1">
      <alignment/>
    </xf>
    <xf numFmtId="164" fontId="21" fillId="3" borderId="10" xfId="0" applyFont="1" applyFill="1" applyBorder="1" applyAlignment="1">
      <alignment vertical="top"/>
    </xf>
    <xf numFmtId="164" fontId="38" fillId="3" borderId="19" xfId="0" applyFont="1" applyFill="1" applyBorder="1" applyAlignment="1">
      <alignment horizontal="left" vertical="top" wrapText="1"/>
    </xf>
    <xf numFmtId="167" fontId="40" fillId="0" borderId="16" xfId="0" applyNumberFormat="1" applyFont="1" applyFill="1" applyBorder="1" applyAlignment="1" applyProtection="1">
      <alignment/>
      <protection locked="0"/>
    </xf>
    <xf numFmtId="164" fontId="40" fillId="0" borderId="19" xfId="0" applyFont="1" applyFill="1" applyBorder="1" applyAlignment="1" applyProtection="1">
      <alignment/>
      <protection locked="0"/>
    </xf>
    <xf numFmtId="164" fontId="1" fillId="0" borderId="17" xfId="0" applyFont="1" applyFill="1" applyBorder="1" applyAlignment="1" applyProtection="1">
      <alignment/>
      <protection hidden="1"/>
    </xf>
    <xf numFmtId="164" fontId="1" fillId="2" borderId="17" xfId="0" applyFont="1" applyFill="1" applyBorder="1" applyAlignment="1" applyProtection="1">
      <alignment/>
      <protection hidden="1"/>
    </xf>
    <xf numFmtId="164" fontId="1" fillId="2" borderId="16" xfId="0" applyFont="1" applyFill="1" applyBorder="1" applyAlignment="1" applyProtection="1">
      <alignment/>
      <protection hidden="1"/>
    </xf>
    <xf numFmtId="164" fontId="1" fillId="0" borderId="0" xfId="0" applyFont="1" applyFill="1" applyBorder="1" applyAlignment="1">
      <alignment/>
    </xf>
    <xf numFmtId="164" fontId="38" fillId="3" borderId="13" xfId="0" applyFont="1" applyFill="1" applyBorder="1" applyAlignment="1">
      <alignment horizontal="left" vertical="top" wrapText="1"/>
    </xf>
    <xf numFmtId="164" fontId="40" fillId="0" borderId="13" xfId="0" applyFont="1" applyFill="1" applyBorder="1" applyAlignment="1" applyProtection="1">
      <alignment/>
      <protection locked="0"/>
    </xf>
    <xf numFmtId="164" fontId="1" fillId="0" borderId="14" xfId="0" applyFont="1" applyFill="1" applyBorder="1" applyAlignment="1" applyProtection="1">
      <alignment/>
      <protection hidden="1"/>
    </xf>
    <xf numFmtId="164" fontId="1" fillId="2" borderId="14" xfId="0" applyFont="1" applyFill="1" applyBorder="1" applyAlignment="1" applyProtection="1">
      <alignment/>
      <protection hidden="1"/>
    </xf>
    <xf numFmtId="164" fontId="1" fillId="2" borderId="9" xfId="0" applyFont="1" applyFill="1" applyBorder="1" applyAlignment="1" applyProtection="1">
      <alignment/>
      <protection hidden="1"/>
    </xf>
    <xf numFmtId="164" fontId="64" fillId="0" borderId="0" xfId="0" applyFont="1" applyBorder="1" applyAlignment="1">
      <alignment/>
    </xf>
    <xf numFmtId="164" fontId="38" fillId="3" borderId="21" xfId="0" applyFont="1" applyFill="1" applyBorder="1" applyAlignment="1">
      <alignment horizontal="left" vertical="top" wrapText="1"/>
    </xf>
    <xf numFmtId="167" fontId="40" fillId="0" borderId="22" xfId="0" applyNumberFormat="1" applyFont="1" applyFill="1" applyBorder="1" applyAlignment="1" applyProtection="1">
      <alignment/>
      <protection locked="0"/>
    </xf>
    <xf numFmtId="164" fontId="40" fillId="0" borderId="21" xfId="0" applyFont="1" applyFill="1" applyBorder="1" applyAlignment="1" applyProtection="1">
      <alignment/>
      <protection locked="0"/>
    </xf>
    <xf numFmtId="164" fontId="1" fillId="0" borderId="23" xfId="0" applyFont="1" applyFill="1" applyBorder="1" applyAlignment="1" applyProtection="1">
      <alignment/>
      <protection hidden="1"/>
    </xf>
    <xf numFmtId="164" fontId="1" fillId="0" borderId="10" xfId="0" applyFont="1" applyFill="1" applyBorder="1" applyAlignment="1" applyProtection="1">
      <alignment/>
      <protection hidden="1"/>
    </xf>
    <xf numFmtId="164" fontId="1" fillId="0" borderId="22" xfId="0" applyNumberFormat="1" applyFont="1" applyFill="1" applyBorder="1" applyAlignment="1" applyProtection="1">
      <alignment/>
      <protection hidden="1"/>
    </xf>
    <xf numFmtId="164" fontId="1" fillId="0" borderId="23" xfId="0" applyFont="1" applyFill="1" applyBorder="1" applyAlignment="1" applyProtection="1">
      <alignment horizontal="right" wrapText="1"/>
      <protection hidden="1"/>
    </xf>
    <xf numFmtId="164" fontId="1" fillId="2" borderId="23" xfId="0" applyFont="1" applyFill="1" applyBorder="1" applyAlignment="1" applyProtection="1">
      <alignment/>
      <protection hidden="1"/>
    </xf>
    <xf numFmtId="164" fontId="1" fillId="2" borderId="10" xfId="0" applyFont="1" applyFill="1" applyBorder="1" applyAlignment="1" applyProtection="1">
      <alignment/>
      <protection hidden="1"/>
    </xf>
    <xf numFmtId="164" fontId="65" fillId="0" borderId="0" xfId="0" applyFont="1" applyAlignment="1">
      <alignment/>
    </xf>
    <xf numFmtId="167" fontId="27" fillId="3" borderId="15" xfId="0" applyNumberFormat="1" applyFont="1" applyFill="1" applyBorder="1" applyAlignment="1" applyProtection="1">
      <alignment/>
      <protection hidden="1"/>
    </xf>
    <xf numFmtId="164" fontId="27" fillId="3" borderId="13" xfId="0" applyFont="1" applyFill="1" applyBorder="1" applyAlignment="1" applyProtection="1">
      <alignment/>
      <protection hidden="1"/>
    </xf>
    <xf numFmtId="167" fontId="27" fillId="3" borderId="9" xfId="0" applyNumberFormat="1" applyFont="1" applyFill="1" applyBorder="1" applyAlignment="1" applyProtection="1">
      <alignment/>
      <protection hidden="1"/>
    </xf>
    <xf numFmtId="164" fontId="41" fillId="3" borderId="13" xfId="0" applyFont="1" applyFill="1" applyBorder="1" applyAlignment="1" applyProtection="1">
      <alignment/>
      <protection hidden="1"/>
    </xf>
    <xf numFmtId="164" fontId="41" fillId="0" borderId="9" xfId="0" applyFont="1" applyFill="1" applyBorder="1" applyAlignment="1" applyProtection="1">
      <alignment/>
      <protection hidden="1"/>
    </xf>
    <xf numFmtId="164" fontId="64" fillId="3" borderId="15" xfId="0" applyFont="1" applyFill="1" applyBorder="1" applyAlignment="1">
      <alignment/>
    </xf>
    <xf numFmtId="164" fontId="27" fillId="3" borderId="14" xfId="0" applyFont="1" applyFill="1" applyBorder="1" applyAlignment="1">
      <alignment horizontal="right" vertical="top" wrapText="1" indent="2"/>
    </xf>
    <xf numFmtId="167" fontId="27" fillId="3" borderId="18" xfId="0" applyNumberFormat="1" applyFont="1" applyFill="1" applyBorder="1" applyAlignment="1" applyProtection="1">
      <alignment/>
      <protection hidden="1"/>
    </xf>
    <xf numFmtId="164" fontId="27" fillId="3" borderId="17" xfId="0" applyFont="1" applyFill="1" applyBorder="1" applyAlignment="1" applyProtection="1">
      <alignment/>
      <protection hidden="1"/>
    </xf>
    <xf numFmtId="164" fontId="27" fillId="3" borderId="19" xfId="0" applyFont="1" applyFill="1" applyBorder="1" applyAlignment="1" applyProtection="1">
      <alignment/>
      <protection hidden="1"/>
    </xf>
    <xf numFmtId="164" fontId="41" fillId="3" borderId="0" xfId="0" applyFont="1" applyFill="1" applyBorder="1" applyAlignment="1" applyProtection="1">
      <alignment/>
      <protection hidden="1"/>
    </xf>
    <xf numFmtId="164" fontId="41" fillId="3" borderId="0" xfId="0" applyFont="1" applyFill="1" applyBorder="1" applyAlignment="1" applyProtection="1">
      <alignment/>
      <protection hidden="1"/>
    </xf>
    <xf numFmtId="164" fontId="41" fillId="3" borderId="17" xfId="0" applyFont="1" applyFill="1" applyBorder="1" applyAlignment="1" applyProtection="1">
      <alignment/>
      <protection hidden="1"/>
    </xf>
    <xf numFmtId="164" fontId="41" fillId="3" borderId="11" xfId="0" applyFont="1" applyFill="1" applyBorder="1" applyAlignment="1" applyProtection="1">
      <alignment/>
      <protection hidden="1"/>
    </xf>
    <xf numFmtId="164" fontId="37" fillId="3" borderId="12" xfId="0" applyFont="1" applyFill="1" applyBorder="1" applyAlignment="1">
      <alignment horizontal="left" vertical="top" wrapText="1"/>
    </xf>
    <xf numFmtId="164" fontId="41" fillId="2" borderId="14" xfId="0" applyFont="1" applyFill="1" applyBorder="1" applyAlignment="1" applyProtection="1">
      <alignment/>
      <protection hidden="1"/>
    </xf>
    <xf numFmtId="164" fontId="41" fillId="2" borderId="9" xfId="0" applyFont="1" applyFill="1" applyBorder="1" applyAlignment="1" applyProtection="1">
      <alignment/>
      <protection hidden="1"/>
    </xf>
    <xf numFmtId="164" fontId="66" fillId="2" borderId="0" xfId="0" applyFont="1" applyFill="1" applyAlignment="1">
      <alignment/>
    </xf>
    <xf numFmtId="164" fontId="21" fillId="3" borderId="15" xfId="0" applyFont="1" applyFill="1" applyBorder="1" applyAlignment="1">
      <alignment/>
    </xf>
    <xf numFmtId="164" fontId="37" fillId="3" borderId="15" xfId="0" applyFont="1" applyFill="1" applyBorder="1" applyAlignment="1">
      <alignment horizontal="left" vertical="top" wrapText="1"/>
    </xf>
    <xf numFmtId="164" fontId="21" fillId="3" borderId="16" xfId="0" applyFont="1" applyFill="1" applyBorder="1" applyAlignment="1">
      <alignment/>
    </xf>
    <xf numFmtId="164" fontId="37" fillId="3" borderId="18" xfId="0" applyFont="1" applyFill="1" applyBorder="1" applyAlignment="1">
      <alignment horizontal="left" vertical="top" wrapText="1"/>
    </xf>
    <xf numFmtId="167" fontId="40" fillId="0" borderId="12" xfId="0" applyNumberFormat="1" applyFont="1" applyFill="1" applyBorder="1" applyAlignment="1" applyProtection="1">
      <alignment/>
      <protection locked="0"/>
    </xf>
    <xf numFmtId="164" fontId="40" fillId="0" borderId="0" xfId="0" applyFont="1" applyFill="1" applyBorder="1" applyAlignment="1" applyProtection="1">
      <alignment/>
      <protection locked="0"/>
    </xf>
    <xf numFmtId="164" fontId="0" fillId="0" borderId="17" xfId="0" applyBorder="1" applyAlignment="1">
      <alignment/>
    </xf>
    <xf numFmtId="164" fontId="49" fillId="18" borderId="18" xfId="0" applyFont="1" applyFill="1" applyBorder="1" applyAlignment="1">
      <alignment/>
    </xf>
    <xf numFmtId="164" fontId="49" fillId="3" borderId="15" xfId="0" applyFont="1" applyFill="1" applyBorder="1" applyAlignment="1">
      <alignment horizontal="left" vertical="top" wrapText="1"/>
    </xf>
    <xf numFmtId="164" fontId="27" fillId="3" borderId="15" xfId="0" applyFont="1" applyFill="1" applyBorder="1" applyAlignment="1" applyProtection="1">
      <alignment/>
      <protection hidden="1"/>
    </xf>
    <xf numFmtId="164" fontId="49" fillId="3" borderId="14" xfId="0" applyFont="1" applyFill="1" applyBorder="1" applyAlignment="1" applyProtection="1">
      <alignment/>
      <protection hidden="1"/>
    </xf>
    <xf numFmtId="164" fontId="49" fillId="3" borderId="9" xfId="0" applyFont="1" applyFill="1" applyBorder="1" applyAlignment="1" applyProtection="1">
      <alignment/>
      <protection hidden="1"/>
    </xf>
    <xf numFmtId="164" fontId="49" fillId="3" borderId="9" xfId="0" applyFont="1" applyFill="1" applyBorder="1" applyAlignment="1" applyProtection="1">
      <alignment/>
      <protection hidden="1"/>
    </xf>
    <xf numFmtId="164" fontId="49" fillId="0" borderId="0" xfId="0" applyFont="1" applyFill="1" applyBorder="1" applyAlignment="1" applyProtection="1">
      <alignment/>
      <protection/>
    </xf>
    <xf numFmtId="164" fontId="20" fillId="0" borderId="0" xfId="0" applyFont="1" applyBorder="1" applyAlignment="1">
      <alignment/>
    </xf>
    <xf numFmtId="164" fontId="47" fillId="0" borderId="0" xfId="0" applyFont="1" applyBorder="1" applyAlignment="1">
      <alignment/>
    </xf>
    <xf numFmtId="164" fontId="67" fillId="0" borderId="0" xfId="0" applyFont="1" applyAlignment="1">
      <alignment/>
    </xf>
    <xf numFmtId="164" fontId="28" fillId="0" borderId="0" xfId="0" applyFont="1" applyAlignment="1">
      <alignment/>
    </xf>
    <xf numFmtId="164" fontId="68" fillId="0" borderId="0" xfId="0" applyFont="1" applyAlignment="1">
      <alignment/>
    </xf>
    <xf numFmtId="164" fontId="68" fillId="0" borderId="0" xfId="0" applyFont="1" applyFill="1" applyAlignment="1">
      <alignment/>
    </xf>
    <xf numFmtId="164" fontId="69" fillId="0" borderId="0" xfId="0" applyFont="1" applyAlignment="1">
      <alignment/>
    </xf>
    <xf numFmtId="164" fontId="0" fillId="0" borderId="20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38" fillId="3" borderId="10" xfId="0" applyFont="1" applyFill="1" applyBorder="1" applyAlignment="1">
      <alignment horizontal="center" textRotation="90"/>
    </xf>
    <xf numFmtId="164" fontId="0" fillId="3" borderId="22" xfId="0" applyFont="1" applyFill="1" applyBorder="1" applyAlignment="1">
      <alignment horizontal="center"/>
    </xf>
    <xf numFmtId="164" fontId="38" fillId="3" borderId="9" xfId="0" applyFont="1" applyFill="1" applyBorder="1" applyAlignment="1">
      <alignment horizontal="center" vertical="center"/>
    </xf>
    <xf numFmtId="164" fontId="38" fillId="3" borderId="16" xfId="0" applyFont="1" applyFill="1" applyBorder="1" applyAlignment="1">
      <alignment horizontal="center" textRotation="90"/>
    </xf>
    <xf numFmtId="164" fontId="37" fillId="3" borderId="18" xfId="0" applyFont="1" applyFill="1" applyBorder="1" applyAlignment="1">
      <alignment horizontal="center" vertical="top"/>
    </xf>
    <xf numFmtId="164" fontId="38" fillId="3" borderId="11" xfId="0" applyFont="1" applyFill="1" applyBorder="1" applyAlignment="1">
      <alignment horizontal="center" vertical="top" wrapText="1"/>
    </xf>
    <xf numFmtId="164" fontId="38" fillId="3" borderId="0" xfId="0" applyFont="1" applyFill="1" applyBorder="1" applyAlignment="1">
      <alignment horizontal="center" vertical="center" wrapText="1"/>
    </xf>
    <xf numFmtId="164" fontId="38" fillId="3" borderId="12" xfId="0" applyFont="1" applyFill="1" applyBorder="1" applyAlignment="1">
      <alignment horizontal="center" vertical="center" wrapText="1"/>
    </xf>
    <xf numFmtId="164" fontId="38" fillId="3" borderId="11" xfId="0" applyFont="1" applyFill="1" applyBorder="1" applyAlignment="1" applyProtection="1">
      <alignment horizontal="center" vertical="center" wrapText="1"/>
      <protection/>
    </xf>
    <xf numFmtId="164" fontId="38" fillId="3" borderId="12" xfId="0" applyFont="1" applyFill="1" applyBorder="1" applyAlignment="1">
      <alignment horizontal="center" vertical="top" wrapText="1"/>
    </xf>
    <xf numFmtId="164" fontId="0" fillId="3" borderId="0" xfId="0" applyFill="1" applyBorder="1" applyAlignment="1">
      <alignment/>
    </xf>
    <xf numFmtId="164" fontId="27" fillId="3" borderId="9" xfId="0" applyFont="1" applyFill="1" applyBorder="1" applyAlignment="1">
      <alignment/>
    </xf>
    <xf numFmtId="164" fontId="27" fillId="3" borderId="15" xfId="0" applyFont="1" applyFill="1" applyBorder="1" applyAlignment="1">
      <alignment horizontal="left" vertical="top" wrapText="1" indent="1"/>
    </xf>
    <xf numFmtId="164" fontId="0" fillId="0" borderId="9" xfId="0" applyFont="1" applyFill="1" applyBorder="1" applyAlignment="1" applyProtection="1">
      <alignment horizontal="right"/>
      <protection hidden="1"/>
    </xf>
    <xf numFmtId="167" fontId="0" fillId="0" borderId="9" xfId="0" applyNumberFormat="1" applyFont="1" applyFill="1" applyBorder="1" applyAlignment="1" applyProtection="1">
      <alignment horizontal="right"/>
      <protection hidden="1"/>
    </xf>
    <xf numFmtId="167" fontId="1" fillId="0" borderId="9" xfId="0" applyNumberFormat="1" applyFont="1" applyFill="1" applyBorder="1" applyAlignment="1" applyProtection="1">
      <alignment horizontal="right"/>
      <protection hidden="1"/>
    </xf>
    <xf numFmtId="164" fontId="0" fillId="0" borderId="9" xfId="0" applyFill="1" applyBorder="1" applyAlignment="1" applyProtection="1">
      <alignment/>
      <protection hidden="1"/>
    </xf>
    <xf numFmtId="164" fontId="1" fillId="0" borderId="9" xfId="0" applyFont="1" applyFill="1" applyBorder="1" applyAlignment="1" applyProtection="1">
      <alignment horizontal="right"/>
      <protection hidden="1"/>
    </xf>
    <xf numFmtId="164" fontId="48" fillId="0" borderId="0" xfId="0" applyFont="1" applyAlignment="1">
      <alignment/>
    </xf>
    <xf numFmtId="164" fontId="40" fillId="3" borderId="15" xfId="0" applyFont="1" applyFill="1" applyBorder="1" applyAlignment="1">
      <alignment horizontal="left" vertical="top" wrapText="1" indent="1"/>
    </xf>
    <xf numFmtId="164" fontId="21" fillId="0" borderId="20" xfId="0" applyFont="1" applyBorder="1" applyAlignment="1">
      <alignment/>
    </xf>
    <xf numFmtId="164" fontId="21" fillId="0" borderId="12" xfId="0" applyFont="1" applyBorder="1" applyAlignment="1">
      <alignment/>
    </xf>
    <xf numFmtId="164" fontId="21" fillId="0" borderId="0" xfId="0" applyFont="1" applyFill="1" applyBorder="1" applyAlignment="1">
      <alignment/>
    </xf>
    <xf numFmtId="164" fontId="47" fillId="0" borderId="0" xfId="0" applyFont="1" applyFill="1" applyAlignment="1">
      <alignment/>
    </xf>
    <xf numFmtId="164" fontId="27" fillId="3" borderId="10" xfId="0" applyFont="1" applyFill="1" applyBorder="1" applyAlignment="1">
      <alignment/>
    </xf>
    <xf numFmtId="164" fontId="40" fillId="3" borderId="22" xfId="0" applyFont="1" applyFill="1" applyBorder="1" applyAlignment="1">
      <alignment horizontal="left" vertical="top" wrapText="1" indent="1"/>
    </xf>
    <xf numFmtId="164" fontId="27" fillId="3" borderId="15" xfId="0" applyFont="1" applyFill="1" applyBorder="1" applyAlignment="1">
      <alignment/>
    </xf>
    <xf numFmtId="164" fontId="21" fillId="0" borderId="9" xfId="0" applyFont="1" applyFill="1" applyBorder="1" applyAlignment="1" applyProtection="1">
      <alignment horizontal="right"/>
      <protection hidden="1"/>
    </xf>
    <xf numFmtId="164" fontId="34" fillId="0" borderId="0" xfId="0" applyFont="1" applyAlignment="1">
      <alignment/>
    </xf>
    <xf numFmtId="164" fontId="27" fillId="3" borderId="18" xfId="0" applyFont="1" applyFill="1" applyBorder="1" applyAlignment="1">
      <alignment horizontal="left" vertical="top" wrapText="1" indent="1"/>
    </xf>
    <xf numFmtId="164" fontId="19" fillId="3" borderId="9" xfId="0" applyFont="1" applyFill="1" applyBorder="1" applyAlignment="1">
      <alignment/>
    </xf>
    <xf numFmtId="164" fontId="49" fillId="3" borderId="15" xfId="0" applyFont="1" applyFill="1" applyBorder="1" applyAlignment="1">
      <alignment horizontal="left" vertical="top" wrapText="1" indent="1"/>
    </xf>
    <xf numFmtId="164" fontId="49" fillId="3" borderId="16" xfId="0" applyFont="1" applyFill="1" applyBorder="1" applyAlignment="1" applyProtection="1">
      <alignment horizontal="right"/>
      <protection hidden="1"/>
    </xf>
    <xf numFmtId="164" fontId="0" fillId="0" borderId="20" xfId="0" applyBorder="1" applyAlignment="1">
      <alignment/>
    </xf>
    <xf numFmtId="164" fontId="0" fillId="0" borderId="12" xfId="0" applyBorder="1" applyAlignment="1">
      <alignment/>
    </xf>
    <xf numFmtId="164" fontId="0" fillId="0" borderId="0" xfId="0" applyFill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73" fillId="0" borderId="0" xfId="0" applyFont="1" applyFill="1" applyAlignment="1">
      <alignment/>
    </xf>
    <xf numFmtId="164" fontId="0" fillId="0" borderId="0" xfId="0" applyFont="1" applyAlignment="1">
      <alignment horizontal="left" indent="1"/>
    </xf>
    <xf numFmtId="164" fontId="0" fillId="0" borderId="0" xfId="0" applyNumberFormat="1" applyFont="1" applyAlignment="1" applyProtection="1">
      <alignment horizontal="left" indent="1"/>
      <protection/>
    </xf>
    <xf numFmtId="164" fontId="0" fillId="0" borderId="0" xfId="0" applyNumberFormat="1" applyAlignment="1">
      <alignment/>
    </xf>
    <xf numFmtId="164" fontId="27" fillId="0" borderId="0" xfId="0" applyFont="1" applyFill="1" applyAlignment="1">
      <alignment horizontal="left" vertical="center"/>
    </xf>
    <xf numFmtId="164" fontId="40" fillId="0" borderId="0" xfId="0" applyFont="1" applyFill="1" applyAlignment="1" applyProtection="1">
      <alignment horizontal="left" vertical="center"/>
      <protection/>
    </xf>
    <xf numFmtId="165" fontId="19" fillId="0" borderId="0" xfId="0" applyNumberFormat="1" applyFont="1" applyFill="1" applyAlignment="1">
      <alignment horizontal="left" vertical="center"/>
    </xf>
    <xf numFmtId="164" fontId="74" fillId="0" borderId="0" xfId="0" applyFont="1" applyFill="1" applyAlignment="1">
      <alignment horizontal="left" vertical="center"/>
    </xf>
    <xf numFmtId="164" fontId="19" fillId="0" borderId="0" xfId="0" applyFont="1" applyFill="1" applyBorder="1" applyAlignment="1">
      <alignment horizontal="left" vertical="center"/>
    </xf>
    <xf numFmtId="164" fontId="20" fillId="0" borderId="20" xfId="0" applyFont="1" applyFill="1" applyBorder="1" applyAlignment="1">
      <alignment horizontal="right" vertical="center"/>
    </xf>
    <xf numFmtId="164" fontId="21" fillId="0" borderId="0" xfId="0" applyFont="1" applyFill="1" applyAlignment="1">
      <alignment horizontal="right" vertical="center"/>
    </xf>
    <xf numFmtId="164" fontId="23" fillId="0" borderId="0" xfId="0" applyFont="1" applyFill="1" applyAlignment="1">
      <alignment horizontal="left" vertical="center" indent="1"/>
    </xf>
    <xf numFmtId="164" fontId="21" fillId="0" borderId="0" xfId="0" applyNumberFormat="1" applyFont="1" applyFill="1" applyAlignment="1" applyProtection="1">
      <alignment horizontal="left" vertical="center" indent="1"/>
      <protection/>
    </xf>
    <xf numFmtId="164" fontId="75" fillId="0" borderId="0" xfId="0" applyFont="1" applyFill="1" applyAlignment="1">
      <alignment horizontal="left" vertical="center"/>
    </xf>
    <xf numFmtId="164" fontId="19" fillId="0" borderId="0" xfId="0" applyNumberFormat="1" applyFont="1" applyFill="1" applyAlignment="1">
      <alignment horizontal="left" vertical="center"/>
    </xf>
    <xf numFmtId="164" fontId="42" fillId="3" borderId="10" xfId="0" applyFont="1" applyFill="1" applyBorder="1" applyAlignment="1">
      <alignment horizontal="left" vertical="center"/>
    </xf>
    <xf numFmtId="164" fontId="27" fillId="3" borderId="24" xfId="0" applyFont="1" applyFill="1" applyBorder="1" applyAlignment="1">
      <alignment horizontal="left" vertical="center"/>
    </xf>
    <xf numFmtId="164" fontId="36" fillId="3" borderId="25" xfId="0" applyFont="1" applyFill="1" applyBorder="1" applyAlignment="1">
      <alignment horizontal="center" vertical="center" wrapText="1"/>
    </xf>
    <xf numFmtId="164" fontId="36" fillId="3" borderId="26" xfId="0" applyFont="1" applyFill="1" applyBorder="1" applyAlignment="1">
      <alignment horizontal="center" vertical="center" wrapText="1"/>
    </xf>
    <xf numFmtId="164" fontId="60" fillId="3" borderId="22" xfId="0" applyFont="1" applyFill="1" applyBorder="1" applyAlignment="1">
      <alignment horizontal="left" vertical="center"/>
    </xf>
    <xf numFmtId="164" fontId="60" fillId="3" borderId="21" xfId="0" applyFont="1" applyFill="1" applyBorder="1" applyAlignment="1">
      <alignment horizontal="left" vertical="center"/>
    </xf>
    <xf numFmtId="164" fontId="60" fillId="3" borderId="22" xfId="0" applyFont="1" applyFill="1" applyBorder="1" applyAlignment="1">
      <alignment horizontal="center" vertical="center" wrapText="1"/>
    </xf>
    <xf numFmtId="164" fontId="60" fillId="0" borderId="0" xfId="0" applyFont="1" applyFill="1" applyBorder="1" applyAlignment="1">
      <alignment horizontal="left" vertical="center"/>
    </xf>
    <xf numFmtId="165" fontId="38" fillId="0" borderId="22" xfId="0" applyNumberFormat="1" applyFont="1" applyBorder="1" applyAlignment="1">
      <alignment horizontal="left" vertical="center"/>
    </xf>
    <xf numFmtId="165" fontId="38" fillId="0" borderId="10" xfId="0" applyNumberFormat="1" applyFont="1" applyBorder="1" applyAlignment="1">
      <alignment horizontal="left" vertical="center" indent="1"/>
    </xf>
    <xf numFmtId="164" fontId="38" fillId="0" borderId="9" xfId="0" applyNumberFormat="1" applyFont="1" applyBorder="1" applyAlignment="1" applyProtection="1">
      <alignment horizontal="center" vertical="center" wrapText="1"/>
      <protection/>
    </xf>
    <xf numFmtId="164" fontId="38" fillId="0" borderId="10" xfId="0" applyNumberFormat="1" applyFont="1" applyBorder="1" applyAlignment="1" applyProtection="1">
      <alignment horizontal="center" vertical="center" wrapText="1"/>
      <protection/>
    </xf>
    <xf numFmtId="164" fontId="38" fillId="0" borderId="15" xfId="0" applyFont="1" applyBorder="1" applyAlignment="1">
      <alignment horizontal="center" vertical="center" wrapText="1"/>
    </xf>
    <xf numFmtId="164" fontId="38" fillId="0" borderId="9" xfId="0" applyFont="1" applyBorder="1" applyAlignment="1">
      <alignment horizontal="center" vertical="center" wrapText="1"/>
    </xf>
    <xf numFmtId="164" fontId="38" fillId="0" borderId="14" xfId="0" applyFont="1" applyBorder="1" applyAlignment="1">
      <alignment horizontal="left" vertical="center" wrapText="1"/>
    </xf>
    <xf numFmtId="164" fontId="38" fillId="0" borderId="0" xfId="0" applyNumberFormat="1" applyFont="1" applyBorder="1" applyAlignment="1">
      <alignment horizontal="left" vertical="center" wrapText="1"/>
    </xf>
    <xf numFmtId="164" fontId="42" fillId="0" borderId="0" xfId="0" applyNumberFormat="1" applyFont="1" applyAlignment="1">
      <alignment horizontal="left" vertical="center"/>
    </xf>
    <xf numFmtId="164" fontId="42" fillId="0" borderId="0" xfId="0" applyFont="1" applyAlignment="1">
      <alignment horizontal="left" vertical="center"/>
    </xf>
    <xf numFmtId="164" fontId="42" fillId="3" borderId="11" xfId="0" applyFont="1" applyFill="1" applyBorder="1" applyAlignment="1">
      <alignment horizontal="left"/>
    </xf>
    <xf numFmtId="164" fontId="36" fillId="3" borderId="19" xfId="0" applyFont="1" applyFill="1" applyBorder="1" applyAlignment="1">
      <alignment horizontal="left"/>
    </xf>
    <xf numFmtId="164" fontId="36" fillId="3" borderId="27" xfId="0" applyFont="1" applyFill="1" applyBorder="1" applyAlignment="1">
      <alignment horizontal="left"/>
    </xf>
    <xf numFmtId="164" fontId="36" fillId="3" borderId="26" xfId="0" applyFont="1" applyFill="1" applyBorder="1" applyAlignment="1">
      <alignment horizontal="center" vertical="top"/>
    </xf>
    <xf numFmtId="164" fontId="36" fillId="3" borderId="28" xfId="0" applyFont="1" applyFill="1" applyBorder="1" applyAlignment="1">
      <alignment horizontal="center" vertical="top"/>
    </xf>
    <xf numFmtId="164" fontId="36" fillId="3" borderId="9" xfId="0" applyFont="1" applyFill="1" applyBorder="1" applyAlignment="1">
      <alignment horizontal="center" vertical="top"/>
    </xf>
    <xf numFmtId="164" fontId="36" fillId="3" borderId="18" xfId="0" applyFont="1" applyFill="1" applyBorder="1" applyAlignment="1">
      <alignment horizontal="left"/>
    </xf>
    <xf numFmtId="164" fontId="36" fillId="3" borderId="19" xfId="0" applyFont="1" applyFill="1" applyBorder="1" applyAlignment="1">
      <alignment/>
    </xf>
    <xf numFmtId="164" fontId="36" fillId="0" borderId="0" xfId="0" applyFont="1" applyFill="1" applyBorder="1" applyAlignment="1">
      <alignment/>
    </xf>
    <xf numFmtId="165" fontId="38" fillId="0" borderId="12" xfId="0" applyNumberFormat="1" applyFont="1" applyBorder="1" applyAlignment="1">
      <alignment horizontal="right"/>
    </xf>
    <xf numFmtId="165" fontId="38" fillId="0" borderId="11" xfId="0" applyNumberFormat="1" applyFont="1" applyBorder="1" applyAlignment="1">
      <alignment horizontal="left" indent="1"/>
    </xf>
    <xf numFmtId="164" fontId="38" fillId="0" borderId="15" xfId="0" applyNumberFormat="1" applyFont="1" applyBorder="1" applyAlignment="1" applyProtection="1">
      <alignment horizontal="center" vertical="center" wrapText="1"/>
      <protection/>
    </xf>
    <xf numFmtId="164" fontId="38" fillId="0" borderId="12" xfId="0" applyNumberFormat="1" applyFont="1" applyBorder="1" applyAlignment="1" applyProtection="1">
      <alignment horizontal="center" vertical="center" wrapText="1"/>
      <protection/>
    </xf>
    <xf numFmtId="164" fontId="38" fillId="0" borderId="14" xfId="0" applyFont="1" applyBorder="1" applyAlignment="1">
      <alignment horizontal="center" wrapText="1"/>
    </xf>
    <xf numFmtId="164" fontId="38" fillId="0" borderId="0" xfId="0" applyNumberFormat="1" applyFont="1" applyBorder="1" applyAlignment="1">
      <alignment horizontal="center" vertical="center" wrapText="1"/>
    </xf>
    <xf numFmtId="164" fontId="42" fillId="0" borderId="0" xfId="0" applyNumberFormat="1" applyFont="1" applyAlignment="1">
      <alignment horizontal="left"/>
    </xf>
    <xf numFmtId="164" fontId="42" fillId="0" borderId="0" xfId="0" applyFont="1" applyAlignment="1">
      <alignment horizontal="left"/>
    </xf>
    <xf numFmtId="164" fontId="76" fillId="3" borderId="11" xfId="0" applyFont="1" applyFill="1" applyBorder="1" applyAlignment="1">
      <alignment horizontal="center" vertical="center" wrapText="1"/>
    </xf>
    <xf numFmtId="164" fontId="77" fillId="3" borderId="11" xfId="0" applyFont="1" applyFill="1" applyBorder="1" applyAlignment="1">
      <alignment horizontal="center" vertical="center" wrapText="1"/>
    </xf>
    <xf numFmtId="164" fontId="78" fillId="3" borderId="20" xfId="0" applyFont="1" applyFill="1" applyBorder="1" applyAlignment="1">
      <alignment horizontal="center" vertical="center" wrapText="1"/>
    </xf>
    <xf numFmtId="164" fontId="78" fillId="3" borderId="11" xfId="0" applyFont="1" applyFill="1" applyBorder="1" applyAlignment="1">
      <alignment horizontal="center" vertical="center" wrapText="1"/>
    </xf>
    <xf numFmtId="164" fontId="78" fillId="3" borderId="0" xfId="0" applyFont="1" applyFill="1" applyBorder="1" applyAlignment="1">
      <alignment horizontal="center" vertical="center" wrapText="1"/>
    </xf>
    <xf numFmtId="164" fontId="76" fillId="3" borderId="29" xfId="0" applyFont="1" applyFill="1" applyBorder="1" applyAlignment="1">
      <alignment horizontal="center" vertical="center" wrapText="1"/>
    </xf>
    <xf numFmtId="164" fontId="78" fillId="3" borderId="21" xfId="0" applyFont="1" applyFill="1" applyBorder="1" applyAlignment="1">
      <alignment horizontal="center" vertical="center" textRotation="90" wrapText="1"/>
    </xf>
    <xf numFmtId="164" fontId="78" fillId="3" borderId="9" xfId="0" applyFont="1" applyFill="1" applyBorder="1" applyAlignment="1">
      <alignment horizontal="center" vertical="center" textRotation="90" wrapText="1"/>
    </xf>
    <xf numFmtId="164" fontId="78" fillId="3" borderId="22" xfId="0" applyFont="1" applyFill="1" applyBorder="1" applyAlignment="1">
      <alignment horizontal="center" vertical="center" textRotation="90" wrapText="1"/>
    </xf>
    <xf numFmtId="164" fontId="78" fillId="3" borderId="28" xfId="0" applyFont="1" applyFill="1" applyBorder="1" applyAlignment="1">
      <alignment horizontal="center" vertical="center" textRotation="90" wrapText="1"/>
    </xf>
    <xf numFmtId="164" fontId="78" fillId="3" borderId="25" xfId="0" applyFont="1" applyFill="1" applyBorder="1" applyAlignment="1">
      <alignment horizontal="center" vertical="center" textRotation="90" wrapText="1"/>
    </xf>
    <xf numFmtId="164" fontId="78" fillId="3" borderId="23" xfId="0" applyFont="1" applyFill="1" applyBorder="1" applyAlignment="1">
      <alignment horizontal="center" vertical="center" textRotation="90" wrapText="1"/>
    </xf>
    <xf numFmtId="164" fontId="76" fillId="3" borderId="30" xfId="0" applyFont="1" applyFill="1" applyBorder="1" applyAlignment="1">
      <alignment horizontal="center" vertical="center" wrapText="1"/>
    </xf>
    <xf numFmtId="164" fontId="76" fillId="3" borderId="0" xfId="0" applyFont="1" applyFill="1" applyBorder="1" applyAlignment="1">
      <alignment horizontal="center" vertical="center" wrapText="1"/>
    </xf>
    <xf numFmtId="164" fontId="78" fillId="3" borderId="10" xfId="0" applyFont="1" applyFill="1" applyBorder="1" applyAlignment="1">
      <alignment horizontal="center" vertical="center" wrapText="1"/>
    </xf>
    <xf numFmtId="164" fontId="78" fillId="0" borderId="0" xfId="0" applyFont="1" applyFill="1" applyBorder="1" applyAlignment="1">
      <alignment horizontal="center" vertical="center" wrapText="1"/>
    </xf>
    <xf numFmtId="165" fontId="38" fillId="0" borderId="18" xfId="0" applyNumberFormat="1" applyFont="1" applyBorder="1" applyAlignment="1">
      <alignment horizontal="center" vertical="center"/>
    </xf>
    <xf numFmtId="165" fontId="38" fillId="0" borderId="16" xfId="0" applyNumberFormat="1" applyFont="1" applyBorder="1" applyAlignment="1">
      <alignment horizontal="center" vertical="center"/>
    </xf>
    <xf numFmtId="164" fontId="38" fillId="0" borderId="18" xfId="0" applyNumberFormat="1" applyFont="1" applyBorder="1" applyAlignment="1" applyProtection="1">
      <alignment horizontal="center" vertical="center" wrapText="1"/>
      <protection/>
    </xf>
    <xf numFmtId="164" fontId="78" fillId="0" borderId="0" xfId="0" applyNumberFormat="1" applyFont="1" applyAlignment="1">
      <alignment horizontal="center" vertical="center" wrapText="1"/>
    </xf>
    <xf numFmtId="164" fontId="78" fillId="0" borderId="0" xfId="0" applyFont="1" applyAlignment="1">
      <alignment horizontal="center" vertical="center" wrapText="1"/>
    </xf>
    <xf numFmtId="164" fontId="79" fillId="3" borderId="9" xfId="0" applyFont="1" applyFill="1" applyBorder="1" applyAlignment="1">
      <alignment horizontal="center" vertical="center" wrapText="1"/>
    </xf>
    <xf numFmtId="164" fontId="79" fillId="3" borderId="23" xfId="0" applyFont="1" applyFill="1" applyBorder="1" applyAlignment="1">
      <alignment horizontal="center" vertical="center" wrapText="1"/>
    </xf>
    <xf numFmtId="164" fontId="79" fillId="3" borderId="10" xfId="0" applyFont="1" applyFill="1" applyBorder="1" applyAlignment="1">
      <alignment horizontal="center" vertical="center" wrapText="1"/>
    </xf>
    <xf numFmtId="164" fontId="79" fillId="3" borderId="21" xfId="0" applyFont="1" applyFill="1" applyBorder="1" applyAlignment="1">
      <alignment horizontal="center" vertical="center" wrapText="1"/>
    </xf>
    <xf numFmtId="164" fontId="79" fillId="3" borderId="29" xfId="0" applyFont="1" applyFill="1" applyBorder="1" applyAlignment="1">
      <alignment horizontal="center" vertical="center" wrapText="1"/>
    </xf>
    <xf numFmtId="164" fontId="79" fillId="3" borderId="22" xfId="0" applyFont="1" applyFill="1" applyBorder="1" applyAlignment="1">
      <alignment horizontal="center" vertical="center" wrapText="1"/>
    </xf>
    <xf numFmtId="164" fontId="79" fillId="3" borderId="31" xfId="0" applyFont="1" applyFill="1" applyBorder="1" applyAlignment="1">
      <alignment horizontal="center" vertical="center" wrapText="1"/>
    </xf>
    <xf numFmtId="164" fontId="79" fillId="3" borderId="24" xfId="0" applyFont="1" applyFill="1" applyBorder="1" applyAlignment="1">
      <alignment horizontal="center" vertical="center" wrapText="1"/>
    </xf>
    <xf numFmtId="164" fontId="79" fillId="3" borderId="32" xfId="0" applyFont="1" applyFill="1" applyBorder="1" applyAlignment="1">
      <alignment horizontal="center" vertical="center" wrapText="1"/>
    </xf>
    <xf numFmtId="164" fontId="79" fillId="0" borderId="0" xfId="0" applyFont="1" applyFill="1" applyBorder="1" applyAlignment="1">
      <alignment horizontal="center" vertical="center" wrapText="1"/>
    </xf>
    <xf numFmtId="165" fontId="38" fillId="0" borderId="16" xfId="0" applyNumberFormat="1" applyFont="1" applyBorder="1" applyAlignment="1">
      <alignment horizontal="center"/>
    </xf>
    <xf numFmtId="165" fontId="38" fillId="0" borderId="9" xfId="0" applyNumberFormat="1" applyFont="1" applyBorder="1" applyAlignment="1">
      <alignment horizontal="center"/>
    </xf>
    <xf numFmtId="164" fontId="38" fillId="0" borderId="9" xfId="0" applyNumberFormat="1" applyFont="1" applyBorder="1" applyAlignment="1" applyProtection="1">
      <alignment horizontal="center"/>
      <protection/>
    </xf>
    <xf numFmtId="164" fontId="38" fillId="0" borderId="16" xfId="0" applyFont="1" applyBorder="1" applyAlignment="1">
      <alignment horizontal="center" vertical="center" wrapText="1"/>
    </xf>
    <xf numFmtId="164" fontId="79" fillId="0" borderId="0" xfId="0" applyNumberFormat="1" applyFont="1" applyAlignment="1">
      <alignment horizontal="center" vertical="center" wrapText="1"/>
    </xf>
    <xf numFmtId="164" fontId="79" fillId="0" borderId="0" xfId="0" applyFont="1" applyAlignment="1">
      <alignment horizontal="center" vertical="center" wrapText="1"/>
    </xf>
    <xf numFmtId="164" fontId="80" fillId="3" borderId="16" xfId="0" applyFont="1" applyFill="1" applyBorder="1" applyAlignment="1">
      <alignment horizontal="center" vertical="center" wrapText="1"/>
    </xf>
    <xf numFmtId="164" fontId="81" fillId="3" borderId="15" xfId="0" applyFont="1" applyFill="1" applyBorder="1" applyAlignment="1">
      <alignment horizontal="center" vertical="center" wrapText="1"/>
    </xf>
    <xf numFmtId="167" fontId="37" fillId="3" borderId="9" xfId="0" applyNumberFormat="1" applyFont="1" applyFill="1" applyBorder="1" applyAlignment="1" applyProtection="1">
      <alignment horizontal="right" vertical="center" wrapText="1"/>
      <protection hidden="1"/>
    </xf>
    <xf numFmtId="164" fontId="37" fillId="3" borderId="9" xfId="0" applyFont="1" applyFill="1" applyBorder="1" applyAlignment="1" applyProtection="1">
      <alignment horizontal="right" vertical="center" wrapText="1"/>
      <protection hidden="1"/>
    </xf>
    <xf numFmtId="164" fontId="0" fillId="0" borderId="0" xfId="0" applyFont="1" applyFill="1" applyBorder="1" applyAlignment="1">
      <alignment horizontal="right" vertical="center" wrapText="1"/>
    </xf>
    <xf numFmtId="165" fontId="37" fillId="0" borderId="16" xfId="0" applyNumberFormat="1" applyFont="1" applyBorder="1" applyAlignment="1">
      <alignment horizontal="center" vertical="center"/>
    </xf>
    <xf numFmtId="164" fontId="37" fillId="0" borderId="16" xfId="0" applyNumberFormat="1" applyFont="1" applyBorder="1" applyAlignment="1" applyProtection="1">
      <alignment horizontal="center" vertical="center"/>
      <protection/>
    </xf>
    <xf numFmtId="164" fontId="37" fillId="0" borderId="16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 vertical="center" wrapText="1"/>
    </xf>
    <xf numFmtId="164" fontId="20" fillId="0" borderId="0" xfId="0" applyFont="1" applyAlignment="1">
      <alignment horizontal="right" vertical="center" wrapText="1"/>
    </xf>
    <xf numFmtId="164" fontId="38" fillId="3" borderId="15" xfId="0" applyFont="1" applyFill="1" applyBorder="1" applyAlignment="1">
      <alignment/>
    </xf>
    <xf numFmtId="164" fontId="82" fillId="2" borderId="9" xfId="0" applyFont="1" applyFill="1" applyBorder="1" applyAlignment="1" applyProtection="1">
      <alignment horizontal="center" vertical="top" wrapText="1"/>
      <protection/>
    </xf>
    <xf numFmtId="167" fontId="38" fillId="0" borderId="17" xfId="0" applyNumberFormat="1" applyFont="1" applyFill="1" applyBorder="1" applyAlignment="1" applyProtection="1">
      <alignment/>
      <protection locked="0"/>
    </xf>
    <xf numFmtId="167" fontId="38" fillId="0" borderId="16" xfId="0" applyNumberFormat="1" applyFont="1" applyFill="1" applyBorder="1" applyAlignment="1" applyProtection="1">
      <alignment/>
      <protection locked="0"/>
    </xf>
    <xf numFmtId="164" fontId="38" fillId="0" borderId="16" xfId="0" applyFont="1" applyFill="1" applyBorder="1" applyAlignment="1" applyProtection="1">
      <alignment/>
      <protection locked="0"/>
    </xf>
    <xf numFmtId="167" fontId="0" fillId="0" borderId="16" xfId="0" applyNumberFormat="1" applyBorder="1" applyAlignment="1" applyProtection="1">
      <alignment/>
      <protection locked="0"/>
    </xf>
    <xf numFmtId="164" fontId="37" fillId="3" borderId="16" xfId="0" applyFont="1" applyFill="1" applyBorder="1" applyAlignment="1" applyProtection="1">
      <alignment horizontal="right" vertical="center" wrapText="1"/>
      <protection hidden="1"/>
    </xf>
    <xf numFmtId="167" fontId="37" fillId="3" borderId="16" xfId="0" applyNumberFormat="1" applyFont="1" applyFill="1" applyBorder="1" applyAlignment="1" applyProtection="1">
      <alignment horizontal="right" vertical="center" wrapText="1"/>
      <protection hidden="1"/>
    </xf>
    <xf numFmtId="164" fontId="38" fillId="0" borderId="17" xfId="0" applyFont="1" applyFill="1" applyBorder="1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165" fontId="38" fillId="0" borderId="9" xfId="0" applyNumberFormat="1" applyFont="1" applyBorder="1" applyAlignment="1">
      <alignment horizontal="right"/>
    </xf>
    <xf numFmtId="164" fontId="38" fillId="0" borderId="9" xfId="0" applyNumberFormat="1" applyFont="1" applyBorder="1" applyAlignment="1" applyProtection="1">
      <alignment horizontal="left" indent="1"/>
      <protection hidden="1"/>
    </xf>
    <xf numFmtId="164" fontId="38" fillId="0" borderId="9" xfId="0" applyNumberFormat="1" applyFont="1" applyBorder="1" applyAlignment="1" applyProtection="1">
      <alignment horizontal="left" indent="1"/>
      <protection/>
    </xf>
    <xf numFmtId="164" fontId="38" fillId="8" borderId="9" xfId="0" applyNumberFormat="1" applyFont="1" applyFill="1" applyBorder="1" applyAlignment="1" applyProtection="1">
      <alignment horizontal="left" indent="1"/>
      <protection/>
    </xf>
    <xf numFmtId="164" fontId="38" fillId="8" borderId="9" xfId="0" applyNumberFormat="1" applyFont="1" applyFill="1" applyBorder="1" applyAlignment="1" applyProtection="1">
      <alignment horizontal="left" indent="1"/>
      <protection locked="0"/>
    </xf>
    <xf numFmtId="164" fontId="38" fillId="8" borderId="9" xfId="0" applyFont="1" applyFill="1" applyBorder="1" applyAlignment="1" applyProtection="1">
      <alignment/>
      <protection locked="0"/>
    </xf>
    <xf numFmtId="167" fontId="38" fillId="0" borderId="14" xfId="0" applyNumberFormat="1" applyFont="1" applyFill="1" applyBorder="1" applyAlignment="1" applyProtection="1">
      <alignment/>
      <protection locked="0"/>
    </xf>
    <xf numFmtId="167" fontId="38" fillId="0" borderId="9" xfId="0" applyNumberFormat="1" applyFont="1" applyFill="1" applyBorder="1" applyAlignment="1" applyProtection="1">
      <alignment/>
      <protection locked="0"/>
    </xf>
    <xf numFmtId="164" fontId="38" fillId="0" borderId="9" xfId="0" applyFont="1" applyFill="1" applyBorder="1" applyAlignment="1" applyProtection="1">
      <alignment/>
      <protection locked="0"/>
    </xf>
    <xf numFmtId="167" fontId="0" fillId="0" borderId="9" xfId="0" applyNumberFormat="1" applyBorder="1" applyAlignment="1">
      <alignment/>
    </xf>
    <xf numFmtId="164" fontId="38" fillId="0" borderId="14" xfId="0" applyFont="1" applyFill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164" fontId="38" fillId="8" borderId="9" xfId="0" applyNumberFormat="1" applyFont="1" applyFill="1" applyBorder="1" applyAlignment="1" applyProtection="1">
      <alignment horizontal="fill" vertical="distributed" wrapText="1"/>
      <protection/>
    </xf>
    <xf numFmtId="164" fontId="83" fillId="2" borderId="9" xfId="0" applyFont="1" applyFill="1" applyBorder="1" applyAlignment="1" applyProtection="1">
      <alignment vertical="top" wrapText="1"/>
      <protection locked="0"/>
    </xf>
    <xf numFmtId="164" fontId="38" fillId="8" borderId="9" xfId="0" applyFont="1" applyFill="1" applyBorder="1" applyAlignment="1" applyProtection="1">
      <alignment horizontal="left" vertical="distributed" wrapText="1"/>
      <protection locked="0"/>
    </xf>
    <xf numFmtId="164" fontId="0" fillId="0" borderId="9" xfId="0" applyNumberFormat="1" applyFont="1" applyFill="1" applyBorder="1" applyAlignment="1" applyProtection="1">
      <alignment horizontal="left"/>
      <protection hidden="1" locked="0"/>
    </xf>
    <xf numFmtId="164" fontId="0" fillId="0" borderId="9" xfId="0" applyBorder="1" applyAlignment="1">
      <alignment/>
    </xf>
    <xf numFmtId="164" fontId="40" fillId="2" borderId="9" xfId="0" applyFont="1" applyFill="1" applyBorder="1" applyAlignment="1" applyProtection="1">
      <alignment horizontal="left" vertical="center" wrapText="1"/>
      <protection locked="0"/>
    </xf>
    <xf numFmtId="164" fontId="23" fillId="0" borderId="0" xfId="0" applyFont="1" applyAlignment="1">
      <alignment horizontal="left" indent="4"/>
    </xf>
    <xf numFmtId="164" fontId="24" fillId="0" borderId="0" xfId="0" applyFont="1" applyAlignment="1">
      <alignment/>
    </xf>
    <xf numFmtId="164" fontId="24" fillId="0" borderId="0" xfId="0" applyFont="1" applyAlignment="1">
      <alignment horizontal="left"/>
    </xf>
    <xf numFmtId="164" fontId="21" fillId="0" borderId="0" xfId="0" applyFont="1" applyAlignment="1">
      <alignment horizontal="right" vertical="top"/>
    </xf>
    <xf numFmtId="164" fontId="40" fillId="0" borderId="0" xfId="0" applyFont="1" applyAlignment="1">
      <alignment/>
    </xf>
    <xf numFmtId="164" fontId="68" fillId="4" borderId="0" xfId="0" applyFont="1" applyFill="1" applyBorder="1" applyAlignment="1">
      <alignment vertical="center" wrapText="1"/>
    </xf>
    <xf numFmtId="164" fontId="63" fillId="3" borderId="10" xfId="0" applyFont="1" applyFill="1" applyBorder="1" applyAlignment="1">
      <alignment horizontal="center" vertical="center" wrapText="1"/>
    </xf>
    <xf numFmtId="164" fontId="40" fillId="3" borderId="21" xfId="0" applyFont="1" applyFill="1" applyBorder="1" applyAlignment="1">
      <alignment horizontal="center" vertical="center" wrapText="1"/>
    </xf>
    <xf numFmtId="164" fontId="38" fillId="3" borderId="10" xfId="0" applyFont="1" applyFill="1" applyBorder="1" applyAlignment="1">
      <alignment horizontal="center" vertical="top" wrapText="1"/>
    </xf>
    <xf numFmtId="164" fontId="38" fillId="3" borderId="23" xfId="0" applyFont="1" applyFill="1" applyBorder="1" applyAlignment="1">
      <alignment horizontal="center" vertical="top" wrapText="1"/>
    </xf>
    <xf numFmtId="164" fontId="84" fillId="3" borderId="10" xfId="0" applyFont="1" applyFill="1" applyBorder="1" applyAlignment="1">
      <alignment horizontal="center" vertical="top" wrapText="1"/>
    </xf>
    <xf numFmtId="164" fontId="64" fillId="0" borderId="0" xfId="0" applyFont="1" applyAlignment="1">
      <alignment/>
    </xf>
    <xf numFmtId="164" fontId="39" fillId="3" borderId="9" xfId="0" applyFont="1" applyFill="1" applyBorder="1" applyAlignment="1">
      <alignment horizontal="center" vertical="center" wrapText="1"/>
    </xf>
    <xf numFmtId="164" fontId="39" fillId="3" borderId="10" xfId="0" applyFont="1" applyFill="1" applyBorder="1" applyAlignment="1">
      <alignment horizontal="center" vertical="center" wrapText="1"/>
    </xf>
    <xf numFmtId="164" fontId="85" fillId="3" borderId="10" xfId="0" applyFont="1" applyFill="1" applyBorder="1" applyAlignment="1">
      <alignment horizontal="center" vertical="center" wrapText="1"/>
    </xf>
    <xf numFmtId="164" fontId="85" fillId="3" borderId="22" xfId="0" applyFont="1" applyFill="1" applyBorder="1" applyAlignment="1">
      <alignment horizontal="center" vertical="center" wrapText="1"/>
    </xf>
    <xf numFmtId="164" fontId="35" fillId="3" borderId="9" xfId="0" applyFont="1" applyFill="1" applyBorder="1" applyAlignment="1">
      <alignment horizontal="center" vertical="center" wrapText="1"/>
    </xf>
    <xf numFmtId="164" fontId="35" fillId="0" borderId="0" xfId="0" applyFont="1" applyAlignment="1">
      <alignment horizontal="center" vertical="center"/>
    </xf>
    <xf numFmtId="164" fontId="39" fillId="3" borderId="13" xfId="0" applyFont="1" applyFill="1" applyBorder="1" applyAlignment="1">
      <alignment horizontal="center" vertical="center" wrapText="1"/>
    </xf>
    <xf numFmtId="164" fontId="39" fillId="3" borderId="14" xfId="0" applyFont="1" applyFill="1" applyBorder="1" applyAlignment="1">
      <alignment horizontal="center" vertical="center" wrapText="1"/>
    </xf>
    <xf numFmtId="164" fontId="39" fillId="3" borderId="15" xfId="0" applyFont="1" applyFill="1" applyBorder="1" applyAlignment="1">
      <alignment horizontal="center" vertical="center" wrapText="1"/>
    </xf>
    <xf numFmtId="164" fontId="36" fillId="18" borderId="9" xfId="0" applyFont="1" applyFill="1" applyBorder="1" applyAlignment="1">
      <alignment horizontal="center" vertical="top" wrapText="1"/>
    </xf>
    <xf numFmtId="164" fontId="27" fillId="18" borderId="9" xfId="0" applyFont="1" applyFill="1" applyBorder="1" applyAlignment="1">
      <alignment horizontal="center" vertical="top" wrapText="1"/>
    </xf>
    <xf numFmtId="164" fontId="36" fillId="18" borderId="9" xfId="0" applyFont="1" applyFill="1" applyBorder="1" applyAlignment="1" applyProtection="1">
      <alignment vertical="top" wrapText="1"/>
      <protection hidden="1"/>
    </xf>
    <xf numFmtId="164" fontId="36" fillId="18" borderId="17" xfId="0" applyFont="1" applyFill="1" applyBorder="1" applyAlignment="1" applyProtection="1">
      <alignment vertical="top" wrapText="1"/>
      <protection hidden="1"/>
    </xf>
    <xf numFmtId="164" fontId="36" fillId="18" borderId="16" xfId="0" applyFont="1" applyFill="1" applyBorder="1" applyAlignment="1" applyProtection="1">
      <alignment vertical="top" wrapText="1"/>
      <protection hidden="1"/>
    </xf>
    <xf numFmtId="164" fontId="86" fillId="18" borderId="9" xfId="0" applyFont="1" applyFill="1" applyBorder="1" applyAlignment="1" applyProtection="1">
      <alignment/>
      <protection hidden="1"/>
    </xf>
    <xf numFmtId="164" fontId="86" fillId="18" borderId="15" xfId="0" applyFont="1" applyFill="1" applyBorder="1" applyAlignment="1" applyProtection="1">
      <alignment/>
      <protection hidden="1"/>
    </xf>
    <xf numFmtId="170" fontId="34" fillId="0" borderId="9" xfId="0" applyNumberFormat="1" applyFont="1" applyFill="1" applyBorder="1" applyAlignment="1" applyProtection="1">
      <alignment/>
      <protection hidden="1"/>
    </xf>
    <xf numFmtId="164" fontId="34" fillId="0" borderId="0" xfId="0" applyFont="1" applyFill="1" applyAlignment="1">
      <alignment/>
    </xf>
    <xf numFmtId="164" fontId="42" fillId="3" borderId="16" xfId="0" applyFont="1" applyFill="1" applyBorder="1" applyAlignment="1">
      <alignment/>
    </xf>
    <xf numFmtId="164" fontId="42" fillId="3" borderId="16" xfId="0" applyFont="1" applyFill="1" applyBorder="1" applyAlignment="1" applyProtection="1">
      <alignment horizontal="left"/>
      <protection hidden="1"/>
    </xf>
    <xf numFmtId="164" fontId="42" fillId="3" borderId="9" xfId="0" applyFont="1" applyFill="1" applyBorder="1" applyAlignment="1" applyProtection="1">
      <alignment/>
      <protection hidden="1"/>
    </xf>
    <xf numFmtId="164" fontId="42" fillId="18" borderId="9" xfId="0" applyFont="1" applyFill="1" applyBorder="1" applyAlignment="1" applyProtection="1">
      <alignment/>
      <protection hidden="1"/>
    </xf>
    <xf numFmtId="164" fontId="42" fillId="0" borderId="9" xfId="0" applyFont="1" applyBorder="1" applyAlignment="1" applyProtection="1">
      <alignment horizontal="center" wrapText="1"/>
      <protection locked="0"/>
    </xf>
    <xf numFmtId="164" fontId="85" fillId="3" borderId="10" xfId="0" applyFont="1" applyFill="1" applyBorder="1" applyAlignment="1" applyProtection="1">
      <alignment horizontal="center" vertical="center" wrapText="1"/>
      <protection hidden="1"/>
    </xf>
    <xf numFmtId="170" fontId="33" fillId="0" borderId="9" xfId="0" applyNumberFormat="1" applyFont="1" applyFill="1" applyBorder="1" applyAlignment="1" applyProtection="1">
      <alignment/>
      <protection hidden="1"/>
    </xf>
    <xf numFmtId="170" fontId="33" fillId="0" borderId="15" xfId="0" applyNumberFormat="1" applyFont="1" applyFill="1" applyBorder="1" applyAlignment="1" applyProtection="1">
      <alignment/>
      <protection hidden="1"/>
    </xf>
    <xf numFmtId="164" fontId="68" fillId="4" borderId="9" xfId="0" applyFont="1" applyFill="1" applyBorder="1" applyAlignment="1">
      <alignment horizontal="center" vertical="center" wrapText="1"/>
    </xf>
    <xf numFmtId="164" fontId="33" fillId="0" borderId="0" xfId="0" applyFont="1" applyBorder="1" applyAlignment="1">
      <alignment/>
    </xf>
    <xf numFmtId="164" fontId="42" fillId="3" borderId="9" xfId="0" applyFont="1" applyFill="1" applyBorder="1" applyAlignment="1">
      <alignment/>
    </xf>
    <xf numFmtId="164" fontId="42" fillId="18" borderId="15" xfId="0" applyFont="1" applyFill="1" applyBorder="1" applyAlignment="1" applyProtection="1">
      <alignment/>
      <protection hidden="1"/>
    </xf>
    <xf numFmtId="164" fontId="87" fillId="2" borderId="0" xfId="0" applyFont="1" applyFill="1" applyAlignment="1">
      <alignment/>
    </xf>
    <xf numFmtId="164" fontId="42" fillId="2" borderId="0" xfId="0" applyFont="1" applyFill="1" applyAlignment="1">
      <alignment/>
    </xf>
    <xf numFmtId="164" fontId="39" fillId="2" borderId="0" xfId="0" applyFont="1" applyFill="1" applyAlignment="1">
      <alignment/>
    </xf>
    <xf numFmtId="164" fontId="60" fillId="3" borderId="9" xfId="0" applyFont="1" applyFill="1" applyBorder="1" applyAlignment="1" applyProtection="1">
      <alignment/>
      <protection hidden="1"/>
    </xf>
    <xf numFmtId="164" fontId="60" fillId="3" borderId="14" xfId="0" applyFont="1" applyFill="1" applyBorder="1" applyAlignment="1" applyProtection="1">
      <alignment/>
      <protection hidden="1"/>
    </xf>
    <xf numFmtId="164" fontId="88" fillId="0" borderId="0" xfId="0" applyFont="1" applyBorder="1" applyAlignment="1">
      <alignment horizontal="center"/>
    </xf>
    <xf numFmtId="164" fontId="0" fillId="3" borderId="0" xfId="0" applyFill="1" applyAlignment="1">
      <alignment/>
    </xf>
    <xf numFmtId="164" fontId="23" fillId="0" borderId="0" xfId="0" applyFont="1" applyFill="1" applyAlignment="1">
      <alignment horizontal="left" indent="4"/>
    </xf>
    <xf numFmtId="164" fontId="89" fillId="0" borderId="0" xfId="0" applyFont="1" applyAlignment="1">
      <alignment/>
    </xf>
    <xf numFmtId="164" fontId="89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63" fillId="3" borderId="23" xfId="0" applyFont="1" applyFill="1" applyBorder="1" applyAlignment="1">
      <alignment horizontal="center" vertical="center" wrapText="1"/>
    </xf>
    <xf numFmtId="164" fontId="42" fillId="3" borderId="14" xfId="0" applyFont="1" applyFill="1" applyBorder="1" applyAlignment="1">
      <alignment horizontal="center" vertical="center" wrapText="1"/>
    </xf>
    <xf numFmtId="164" fontId="35" fillId="3" borderId="0" xfId="0" applyFont="1" applyFill="1" applyBorder="1" applyAlignment="1">
      <alignment horizontal="center" vertical="center" wrapText="1"/>
    </xf>
    <xf numFmtId="164" fontId="90" fillId="3" borderId="0" xfId="0" applyFont="1" applyFill="1" applyAlignment="1">
      <alignment horizontal="center" vertical="center"/>
    </xf>
    <xf numFmtId="164" fontId="38" fillId="3" borderId="23" xfId="0" applyFont="1" applyFill="1" applyBorder="1" applyAlignment="1">
      <alignment horizontal="center" vertical="center" wrapText="1"/>
    </xf>
    <xf numFmtId="164" fontId="35" fillId="3" borderId="0" xfId="0" applyFont="1" applyFill="1" applyAlignment="1">
      <alignment horizontal="center" vertical="center"/>
    </xf>
    <xf numFmtId="164" fontId="37" fillId="18" borderId="9" xfId="0" applyFont="1" applyFill="1" applyBorder="1" applyAlignment="1">
      <alignment horizontal="center" vertical="top" wrapText="1"/>
    </xf>
    <xf numFmtId="164" fontId="37" fillId="18" borderId="14" xfId="0" applyFont="1" applyFill="1" applyBorder="1" applyAlignment="1">
      <alignment horizontal="center" vertical="top" wrapText="1"/>
    </xf>
    <xf numFmtId="164" fontId="37" fillId="18" borderId="9" xfId="0" applyFont="1" applyFill="1" applyBorder="1" applyAlignment="1" applyProtection="1">
      <alignment vertical="top" wrapText="1"/>
      <protection hidden="1"/>
    </xf>
    <xf numFmtId="164" fontId="37" fillId="18" borderId="14" xfId="0" applyFont="1" applyFill="1" applyBorder="1" applyAlignment="1" applyProtection="1">
      <alignment vertical="top" wrapText="1"/>
      <protection hidden="1"/>
    </xf>
    <xf numFmtId="164" fontId="84" fillId="18" borderId="9" xfId="0" applyFont="1" applyFill="1" applyBorder="1" applyAlignment="1" applyProtection="1">
      <alignment/>
      <protection hidden="1"/>
    </xf>
    <xf numFmtId="164" fontId="38" fillId="3" borderId="9" xfId="0" applyFont="1" applyFill="1" applyBorder="1" applyAlignment="1" applyProtection="1">
      <alignment horizontal="left"/>
      <protection hidden="1"/>
    </xf>
    <xf numFmtId="164" fontId="42" fillId="3" borderId="14" xfId="0" applyFont="1" applyFill="1" applyBorder="1" applyAlignment="1" applyProtection="1">
      <alignment/>
      <protection hidden="1"/>
    </xf>
    <xf numFmtId="164" fontId="39" fillId="0" borderId="9" xfId="0" applyFont="1" applyBorder="1" applyAlignment="1" applyProtection="1">
      <alignment horizontal="center" wrapText="1"/>
      <protection locked="0"/>
    </xf>
    <xf numFmtId="164" fontId="86" fillId="3" borderId="14" xfId="0" applyFont="1" applyFill="1" applyBorder="1" applyAlignment="1" applyProtection="1">
      <alignment/>
      <protection hidden="1"/>
    </xf>
    <xf numFmtId="164" fontId="86" fillId="3" borderId="9" xfId="0" applyFont="1" applyFill="1" applyBorder="1" applyAlignment="1" applyProtection="1">
      <alignment/>
      <protection hidden="1"/>
    </xf>
    <xf numFmtId="164" fontId="0" fillId="19" borderId="14" xfId="0" applyFill="1" applyBorder="1" applyAlignment="1" applyProtection="1">
      <alignment horizontal="center"/>
      <protection locked="0"/>
    </xf>
    <xf numFmtId="164" fontId="86" fillId="3" borderId="17" xfId="0" applyFont="1" applyFill="1" applyBorder="1" applyAlignment="1" applyProtection="1">
      <alignment/>
      <protection hidden="1"/>
    </xf>
    <xf numFmtId="164" fontId="86" fillId="3" borderId="16" xfId="0" applyFont="1" applyFill="1" applyBorder="1" applyAlignment="1" applyProtection="1">
      <alignment/>
      <protection hidden="1"/>
    </xf>
    <xf numFmtId="164" fontId="91" fillId="0" borderId="0" xfId="0" applyFont="1" applyFill="1" applyBorder="1" applyAlignment="1">
      <alignment/>
    </xf>
    <xf numFmtId="164" fontId="42" fillId="0" borderId="0" xfId="0" applyFont="1" applyBorder="1" applyAlignment="1">
      <alignment/>
    </xf>
    <xf numFmtId="164" fontId="42" fillId="0" borderId="0" xfId="0" applyFont="1" applyFill="1" applyBorder="1" applyAlignment="1">
      <alignment/>
    </xf>
    <xf numFmtId="164" fontId="36" fillId="3" borderId="9" xfId="0" applyFont="1" applyFill="1" applyBorder="1" applyAlignment="1" applyProtection="1">
      <alignment/>
      <protection hidden="1"/>
    </xf>
    <xf numFmtId="164" fontId="0" fillId="19" borderId="0" xfId="0" applyFill="1" applyAlignment="1" applyProtection="1">
      <alignment/>
      <protection locked="0"/>
    </xf>
    <xf numFmtId="164" fontId="39" fillId="3" borderId="16" xfId="0" applyFont="1" applyFill="1" applyBorder="1" applyAlignment="1">
      <alignment horizontal="center" vertical="center" wrapText="1"/>
    </xf>
    <xf numFmtId="164" fontId="76" fillId="3" borderId="9" xfId="0" applyFont="1" applyFill="1" applyBorder="1" applyAlignment="1">
      <alignment horizontal="center" vertical="center" wrapText="1"/>
    </xf>
    <xf numFmtId="164" fontId="78" fillId="0" borderId="0" xfId="0" applyFont="1" applyAlignment="1">
      <alignment/>
    </xf>
    <xf numFmtId="164" fontId="92" fillId="3" borderId="9" xfId="0" applyFont="1" applyFill="1" applyBorder="1" applyAlignment="1">
      <alignment horizontal="center" vertical="center" wrapText="1"/>
    </xf>
    <xf numFmtId="164" fontId="90" fillId="3" borderId="9" xfId="0" applyFont="1" applyFill="1" applyBorder="1" applyAlignment="1">
      <alignment horizontal="center" vertical="center" wrapText="1"/>
    </xf>
    <xf numFmtId="164" fontId="22" fillId="0" borderId="0" xfId="0" applyNumberFormat="1" applyFont="1" applyAlignment="1">
      <alignment vertical="center"/>
    </xf>
    <xf numFmtId="164" fontId="40" fillId="0" borderId="0" xfId="0" applyFont="1" applyAlignment="1">
      <alignment horizontal="right"/>
    </xf>
    <xf numFmtId="164" fontId="27" fillId="0" borderId="0" xfId="0" applyNumberFormat="1" applyFont="1" applyBorder="1" applyAlignment="1">
      <alignment horizontal="center" vertical="center"/>
    </xf>
    <xf numFmtId="164" fontId="21" fillId="0" borderId="0" xfId="0" applyFont="1" applyAlignment="1">
      <alignment vertical="center"/>
    </xf>
    <xf numFmtId="164" fontId="37" fillId="3" borderId="9" xfId="0" applyNumberFormat="1" applyFont="1" applyFill="1" applyBorder="1" applyAlignment="1">
      <alignment horizontal="center" vertical="center" textRotation="90"/>
    </xf>
    <xf numFmtId="164" fontId="37" fillId="3" borderId="9" xfId="0" applyNumberFormat="1" applyFont="1" applyFill="1" applyBorder="1" applyAlignment="1">
      <alignment horizontal="center" vertical="center" wrapText="1"/>
    </xf>
    <xf numFmtId="164" fontId="37" fillId="3" borderId="9" xfId="0" applyNumberFormat="1" applyFont="1" applyFill="1" applyBorder="1" applyAlignment="1">
      <alignment horizontal="center" vertical="center"/>
    </xf>
    <xf numFmtId="164" fontId="37" fillId="3" borderId="9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42" fillId="3" borderId="9" xfId="0" applyNumberFormat="1" applyFont="1" applyFill="1" applyBorder="1" applyAlignment="1">
      <alignment horizontal="center" vertical="center" wrapText="1"/>
    </xf>
    <xf numFmtId="164" fontId="42" fillId="3" borderId="17" xfId="0" applyNumberFormat="1" applyFont="1" applyFill="1" applyBorder="1" applyAlignment="1">
      <alignment horizontal="center" vertical="center" textRotation="90" wrapText="1"/>
    </xf>
    <xf numFmtId="164" fontId="42" fillId="3" borderId="16" xfId="0" applyNumberFormat="1" applyFont="1" applyFill="1" applyBorder="1" applyAlignment="1">
      <alignment horizontal="center" vertical="center" textRotation="90" wrapText="1"/>
    </xf>
    <xf numFmtId="164" fontId="42" fillId="3" borderId="18" xfId="0" applyNumberFormat="1" applyFont="1" applyFill="1" applyBorder="1" applyAlignment="1">
      <alignment horizontal="center" vertical="center" textRotation="90" wrapText="1"/>
    </xf>
    <xf numFmtId="164" fontId="93" fillId="0" borderId="0" xfId="0" applyFont="1" applyAlignment="1">
      <alignment horizontal="center" vertical="center"/>
    </xf>
    <xf numFmtId="164" fontId="94" fillId="3" borderId="16" xfId="0" applyNumberFormat="1" applyFont="1" applyFill="1" applyBorder="1" applyAlignment="1">
      <alignment horizontal="center" vertical="center"/>
    </xf>
    <xf numFmtId="164" fontId="94" fillId="3" borderId="18" xfId="0" applyNumberFormat="1" applyFont="1" applyFill="1" applyBorder="1" applyAlignment="1">
      <alignment horizontal="center" vertical="center"/>
    </xf>
    <xf numFmtId="164" fontId="94" fillId="3" borderId="16" xfId="0" applyNumberFormat="1" applyFont="1" applyFill="1" applyBorder="1" applyAlignment="1">
      <alignment horizontal="center" vertical="center" wrapText="1"/>
    </xf>
    <xf numFmtId="164" fontId="94" fillId="3" borderId="17" xfId="0" applyNumberFormat="1" applyFont="1" applyFill="1" applyBorder="1" applyAlignment="1">
      <alignment horizontal="center" vertical="center" wrapText="1"/>
    </xf>
    <xf numFmtId="164" fontId="94" fillId="3" borderId="18" xfId="0" applyNumberFormat="1" applyFont="1" applyFill="1" applyBorder="1" applyAlignment="1">
      <alignment horizontal="center" vertical="center" wrapText="1"/>
    </xf>
    <xf numFmtId="164" fontId="42" fillId="18" borderId="10" xfId="0" applyNumberFormat="1" applyFont="1" applyFill="1" applyBorder="1" applyAlignment="1">
      <alignment horizontal="left" vertical="center"/>
    </xf>
    <xf numFmtId="164" fontId="42" fillId="18" borderId="22" xfId="0" applyNumberFormat="1" applyFont="1" applyFill="1" applyBorder="1" applyAlignment="1">
      <alignment horizontal="center" vertical="center"/>
    </xf>
    <xf numFmtId="169" fontId="42" fillId="18" borderId="10" xfId="19" applyNumberFormat="1" applyFont="1" applyFill="1" applyBorder="1" applyAlignment="1" applyProtection="1">
      <alignment horizontal="center" vertical="center" wrapText="1"/>
      <protection hidden="1"/>
    </xf>
    <xf numFmtId="171" fontId="42" fillId="18" borderId="23" xfId="19" applyNumberFormat="1" applyFont="1" applyFill="1" applyBorder="1" applyAlignment="1" applyProtection="1">
      <alignment horizontal="center" vertical="center" wrapText="1"/>
      <protection hidden="1"/>
    </xf>
    <xf numFmtId="171" fontId="42" fillId="18" borderId="10" xfId="19" applyNumberFormat="1" applyFont="1" applyFill="1" applyBorder="1" applyAlignment="1" applyProtection="1">
      <alignment horizontal="center" vertical="center" wrapText="1"/>
      <protection hidden="1"/>
    </xf>
    <xf numFmtId="171" fontId="42" fillId="18" borderId="22" xfId="19" applyNumberFormat="1" applyFont="1" applyFill="1" applyBorder="1" applyAlignment="1" applyProtection="1">
      <alignment horizontal="center" vertical="center" wrapText="1"/>
      <protection hidden="1"/>
    </xf>
    <xf numFmtId="164" fontId="46" fillId="0" borderId="0" xfId="0" applyFont="1" applyAlignment="1">
      <alignment/>
    </xf>
    <xf numFmtId="164" fontId="37" fillId="18" borderId="9" xfId="0" applyNumberFormat="1" applyFont="1" applyFill="1" applyBorder="1" applyAlignment="1">
      <alignment horizontal="center" vertical="center"/>
    </xf>
    <xf numFmtId="164" fontId="27" fillId="18" borderId="15" xfId="0" applyNumberFormat="1" applyFont="1" applyFill="1" applyBorder="1" applyAlignment="1">
      <alignment horizontal="center" vertical="center"/>
    </xf>
    <xf numFmtId="164" fontId="37" fillId="18" borderId="9" xfId="0" applyNumberFormat="1" applyFont="1" applyFill="1" applyBorder="1" applyAlignment="1" applyProtection="1">
      <alignment horizontal="center" vertical="center" wrapText="1"/>
      <protection hidden="1"/>
    </xf>
    <xf numFmtId="164" fontId="37" fillId="18" borderId="14" xfId="0" applyNumberFormat="1" applyFont="1" applyFill="1" applyBorder="1" applyAlignment="1" applyProtection="1">
      <alignment horizontal="center" vertical="center" wrapText="1"/>
      <protection hidden="1"/>
    </xf>
    <xf numFmtId="164" fontId="37" fillId="18" borderId="15" xfId="0" applyNumberFormat="1" applyFont="1" applyFill="1" applyBorder="1" applyAlignment="1" applyProtection="1">
      <alignment horizontal="center" vertical="center" wrapText="1"/>
      <protection hidden="1"/>
    </xf>
    <xf numFmtId="164" fontId="38" fillId="3" borderId="16" xfId="0" applyNumberFormat="1" applyFont="1" applyFill="1" applyBorder="1" applyAlignment="1">
      <alignment/>
    </xf>
    <xf numFmtId="164" fontId="38" fillId="3" borderId="18" xfId="0" applyNumberFormat="1" applyFont="1" applyFill="1" applyBorder="1" applyAlignment="1" applyProtection="1">
      <alignment horizontal="left"/>
      <protection hidden="1"/>
    </xf>
    <xf numFmtId="164" fontId="37" fillId="3" borderId="16" xfId="0" applyNumberFormat="1" applyFont="1" applyFill="1" applyBorder="1" applyAlignment="1" applyProtection="1">
      <alignment vertical="top" wrapText="1"/>
      <protection hidden="1"/>
    </xf>
    <xf numFmtId="164" fontId="38" fillId="3" borderId="9" xfId="0" applyNumberFormat="1" applyFont="1" applyFill="1" applyBorder="1" applyAlignment="1">
      <alignment/>
    </xf>
    <xf numFmtId="164" fontId="38" fillId="3" borderId="15" xfId="0" applyNumberFormat="1" applyFont="1" applyFill="1" applyBorder="1" applyAlignment="1" applyProtection="1">
      <alignment horizontal="left"/>
      <protection hidden="1"/>
    </xf>
    <xf numFmtId="164" fontId="37" fillId="3" borderId="9" xfId="0" applyNumberFormat="1" applyFont="1" applyFill="1" applyBorder="1" applyAlignment="1" applyProtection="1">
      <alignment vertical="top" wrapText="1"/>
      <protection hidden="1"/>
    </xf>
    <xf numFmtId="164" fontId="42" fillId="0" borderId="17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Border="1" applyAlignment="1">
      <alignment horizontal="left" wrapText="1"/>
    </xf>
    <xf numFmtId="164" fontId="21" fillId="0" borderId="0" xfId="0" applyNumberFormat="1" applyFont="1" applyAlignment="1">
      <alignment vertical="top"/>
    </xf>
    <xf numFmtId="164" fontId="0" fillId="0" borderId="0" xfId="0" applyNumberFormat="1" applyFont="1" applyBorder="1" applyAlignment="1">
      <alignment horizontal="left" vertical="top" wrapText="1"/>
    </xf>
    <xf numFmtId="164" fontId="28" fillId="0" borderId="0" xfId="0" applyFont="1" applyFill="1" applyBorder="1" applyAlignment="1">
      <alignment/>
    </xf>
    <xf numFmtId="164" fontId="28" fillId="0" borderId="0" xfId="0" applyFont="1" applyBorder="1" applyAlignment="1">
      <alignment/>
    </xf>
    <xf numFmtId="164" fontId="22" fillId="0" borderId="0" xfId="0" applyFont="1" applyBorder="1" applyAlignment="1">
      <alignment horizontal="left" vertical="center"/>
    </xf>
    <xf numFmtId="164" fontId="27" fillId="0" borderId="0" xfId="0" applyFont="1" applyAlignment="1">
      <alignment horizontal="center" vertical="center"/>
    </xf>
    <xf numFmtId="164" fontId="95" fillId="0" borderId="0" xfId="0" applyFont="1" applyFill="1" applyAlignment="1">
      <alignment horizontal="right" vertical="center"/>
    </xf>
    <xf numFmtId="164" fontId="49" fillId="0" borderId="0" xfId="0" applyFont="1" applyAlignment="1">
      <alignment horizontal="center" vertical="center"/>
    </xf>
    <xf numFmtId="164" fontId="40" fillId="0" borderId="0" xfId="0" applyFont="1" applyAlignment="1">
      <alignment horizontal="left" vertical="center"/>
    </xf>
    <xf numFmtId="164" fontId="41" fillId="0" borderId="0" xfId="0" applyFont="1" applyAlignment="1">
      <alignment horizontal="center" vertical="center"/>
    </xf>
    <xf numFmtId="164" fontId="49" fillId="0" borderId="0" xfId="0" applyFont="1" applyFill="1" applyBorder="1" applyAlignment="1">
      <alignment horizontal="left" vertical="center"/>
    </xf>
    <xf numFmtId="164" fontId="24" fillId="0" borderId="0" xfId="0" applyFont="1" applyAlignment="1">
      <alignment horizontal="left" vertical="center"/>
    </xf>
    <xf numFmtId="164" fontId="40" fillId="0" borderId="0" xfId="0" applyFont="1" applyFill="1" applyAlignment="1">
      <alignment horizontal="right" vertical="center"/>
    </xf>
    <xf numFmtId="164" fontId="49" fillId="0" borderId="0" xfId="0" applyFont="1" applyAlignment="1">
      <alignment horizontal="right" vertical="center"/>
    </xf>
    <xf numFmtId="164" fontId="41" fillId="0" borderId="0" xfId="0" applyFont="1" applyAlignment="1">
      <alignment horizontal="left" vertical="center"/>
    </xf>
    <xf numFmtId="164" fontId="39" fillId="3" borderId="10" xfId="0" applyFont="1" applyFill="1" applyBorder="1" applyAlignment="1">
      <alignment horizontal="left" indent="1"/>
    </xf>
    <xf numFmtId="164" fontId="39" fillId="3" borderId="23" xfId="0" applyFont="1" applyFill="1" applyBorder="1" applyAlignment="1">
      <alignment horizontal="left" indent="1"/>
    </xf>
    <xf numFmtId="164" fontId="96" fillId="3" borderId="9" xfId="0" applyFont="1" applyFill="1" applyBorder="1" applyAlignment="1">
      <alignment horizontal="center"/>
    </xf>
    <xf numFmtId="164" fontId="81" fillId="3" borderId="9" xfId="0" applyFont="1" applyFill="1" applyBorder="1" applyAlignment="1">
      <alignment horizontal="center" vertical="center" wrapText="1"/>
    </xf>
    <xf numFmtId="164" fontId="35" fillId="0" borderId="0" xfId="0" applyFont="1" applyFill="1" applyBorder="1" applyAlignment="1">
      <alignment horizontal="left" vertical="center" indent="2"/>
    </xf>
    <xf numFmtId="164" fontId="97" fillId="0" borderId="0" xfId="0" applyFont="1" applyFill="1" applyBorder="1" applyAlignment="1">
      <alignment horizontal="left" vertical="center" indent="2"/>
    </xf>
    <xf numFmtId="164" fontId="35" fillId="0" borderId="0" xfId="0" applyFont="1" applyAlignment="1">
      <alignment horizontal="left" vertical="center" indent="1"/>
    </xf>
    <xf numFmtId="164" fontId="42" fillId="3" borderId="11" xfId="0" applyNumberFormat="1" applyFont="1" applyFill="1" applyBorder="1" applyAlignment="1" applyProtection="1">
      <alignment/>
      <protection/>
    </xf>
    <xf numFmtId="164" fontId="42" fillId="3" borderId="20" xfId="0" applyNumberFormat="1" applyFont="1" applyFill="1" applyBorder="1" applyAlignment="1" applyProtection="1">
      <alignment/>
      <protection/>
    </xf>
    <xf numFmtId="164" fontId="33" fillId="0" borderId="0" xfId="0" applyNumberFormat="1" applyFont="1" applyFill="1" applyBorder="1" applyAlignment="1" applyProtection="1">
      <alignment horizontal="center"/>
      <protection/>
    </xf>
    <xf numFmtId="164" fontId="98" fillId="0" borderId="0" xfId="0" applyNumberFormat="1" applyFont="1" applyFill="1" applyBorder="1" applyAlignment="1" applyProtection="1">
      <alignment horizontal="center"/>
      <protection/>
    </xf>
    <xf numFmtId="164" fontId="98" fillId="0" borderId="0" xfId="0" applyNumberFormat="1" applyFont="1" applyFill="1" applyBorder="1" applyAlignment="1" applyProtection="1">
      <alignment horizontal="center"/>
      <protection hidden="1"/>
    </xf>
    <xf numFmtId="164" fontId="33" fillId="0" borderId="0" xfId="0" applyNumberFormat="1" applyFont="1" applyAlignment="1" applyProtection="1">
      <alignment/>
      <protection/>
    </xf>
    <xf numFmtId="164" fontId="22" fillId="3" borderId="17" xfId="0" applyFont="1" applyFill="1" applyBorder="1" applyAlignment="1">
      <alignment horizontal="center" vertical="center" wrapText="1"/>
    </xf>
    <xf numFmtId="164" fontId="96" fillId="3" borderId="9" xfId="0" applyFont="1" applyFill="1" applyBorder="1" applyAlignment="1">
      <alignment horizontal="center" vertical="center" wrapText="1"/>
    </xf>
    <xf numFmtId="164" fontId="81" fillId="3" borderId="9" xfId="0" applyFont="1" applyFill="1" applyBorder="1" applyAlignment="1">
      <alignment horizontal="center" vertical="top" wrapText="1"/>
    </xf>
    <xf numFmtId="164" fontId="39" fillId="0" borderId="0" xfId="0" applyFont="1" applyFill="1" applyBorder="1" applyAlignment="1">
      <alignment horizontal="center" vertical="top" wrapText="1"/>
    </xf>
    <xf numFmtId="164" fontId="99" fillId="0" borderId="0" xfId="0" applyFont="1" applyFill="1" applyBorder="1" applyAlignment="1">
      <alignment horizontal="center" vertical="top" wrapText="1"/>
    </xf>
    <xf numFmtId="164" fontId="35" fillId="0" borderId="0" xfId="0" applyFont="1" applyAlignment="1">
      <alignment/>
    </xf>
    <xf numFmtId="164" fontId="35" fillId="3" borderId="16" xfId="0" applyFont="1" applyFill="1" applyBorder="1" applyAlignment="1">
      <alignment horizontal="center"/>
    </xf>
    <xf numFmtId="164" fontId="59" fillId="3" borderId="9" xfId="0" applyFont="1" applyFill="1" applyBorder="1" applyAlignment="1">
      <alignment horizontal="center"/>
    </xf>
    <xf numFmtId="164" fontId="35" fillId="3" borderId="9" xfId="0" applyFont="1" applyFill="1" applyBorder="1" applyAlignment="1">
      <alignment horizontal="center"/>
    </xf>
    <xf numFmtId="164" fontId="35" fillId="0" borderId="0" xfId="0" applyFont="1" applyFill="1" applyBorder="1" applyAlignment="1">
      <alignment horizontal="center"/>
    </xf>
    <xf numFmtId="164" fontId="97" fillId="0" borderId="0" xfId="0" applyFont="1" applyFill="1" applyBorder="1" applyAlignment="1">
      <alignment horizontal="center"/>
    </xf>
    <xf numFmtId="167" fontId="37" fillId="17" borderId="16" xfId="0" applyNumberFormat="1" applyFont="1" applyFill="1" applyBorder="1" applyAlignment="1" applyProtection="1">
      <alignment horizontal="right" vertical="center" wrapText="1" indent="1"/>
      <protection hidden="1"/>
    </xf>
    <xf numFmtId="172" fontId="37" fillId="17" borderId="16" xfId="0" applyNumberFormat="1" applyFont="1" applyFill="1" applyBorder="1" applyAlignment="1" applyProtection="1">
      <alignment horizontal="right" vertical="center" wrapText="1" indent="1"/>
      <protection hidden="1"/>
    </xf>
    <xf numFmtId="172" fontId="36" fillId="17" borderId="9" xfId="0" applyNumberFormat="1" applyFont="1" applyFill="1" applyBorder="1" applyAlignment="1" applyProtection="1">
      <alignment horizontal="right" vertical="center"/>
      <protection hidden="1"/>
    </xf>
    <xf numFmtId="164" fontId="36" fillId="0" borderId="0" xfId="0" applyFont="1" applyFill="1" applyBorder="1" applyAlignment="1">
      <alignment horizontal="right" vertical="center"/>
    </xf>
    <xf numFmtId="164" fontId="100" fillId="0" borderId="0" xfId="0" applyFont="1" applyFill="1" applyBorder="1" applyAlignment="1">
      <alignment horizontal="right" vertical="center"/>
    </xf>
    <xf numFmtId="164" fontId="0" fillId="0" borderId="0" xfId="0" applyFont="1" applyAlignment="1">
      <alignment horizontal="right" vertical="center" indent="1"/>
    </xf>
    <xf numFmtId="164" fontId="38" fillId="3" borderId="9" xfId="0" applyFont="1" applyFill="1" applyBorder="1" applyAlignment="1">
      <alignment horizontal="left" vertical="top" wrapText="1" indent="2"/>
    </xf>
    <xf numFmtId="167" fontId="38" fillId="17" borderId="16" xfId="0" applyNumberFormat="1" applyFont="1" applyFill="1" applyBorder="1" applyAlignment="1" applyProtection="1">
      <alignment horizontal="right" vertical="center" wrapText="1" indent="1"/>
      <protection hidden="1"/>
    </xf>
    <xf numFmtId="172" fontId="38" fillId="17" borderId="16" xfId="0" applyNumberFormat="1" applyFont="1" applyFill="1" applyBorder="1" applyAlignment="1" applyProtection="1">
      <alignment horizontal="right" vertical="center" wrapText="1" indent="1"/>
      <protection hidden="1"/>
    </xf>
    <xf numFmtId="164" fontId="42" fillId="0" borderId="0" xfId="0" applyFont="1" applyFill="1" applyBorder="1" applyAlignment="1">
      <alignment horizontal="right" vertical="center"/>
    </xf>
    <xf numFmtId="164" fontId="101" fillId="0" borderId="0" xfId="0" applyFont="1" applyFill="1" applyBorder="1" applyAlignment="1">
      <alignment horizontal="right" vertical="center"/>
    </xf>
    <xf numFmtId="164" fontId="38" fillId="3" borderId="11" xfId="0" applyFont="1" applyFill="1" applyBorder="1" applyAlignment="1">
      <alignment horizontal="left" vertical="top" wrapText="1" indent="2"/>
    </xf>
    <xf numFmtId="167" fontId="3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2" fontId="42" fillId="3" borderId="9" xfId="0" applyNumberFormat="1" applyFont="1" applyFill="1" applyBorder="1" applyAlignment="1" applyProtection="1">
      <alignment horizontal="right" vertical="center"/>
      <protection/>
    </xf>
    <xf numFmtId="164" fontId="42" fillId="0" borderId="0" xfId="0" applyFont="1" applyFill="1" applyBorder="1" applyAlignment="1" applyProtection="1">
      <alignment horizontal="right" vertical="center"/>
      <protection locked="0"/>
    </xf>
    <xf numFmtId="164" fontId="101" fillId="0" borderId="0" xfId="0" applyFont="1" applyFill="1" applyBorder="1" applyAlignment="1" applyProtection="1">
      <alignment horizontal="right" vertical="center"/>
      <protection locked="0"/>
    </xf>
    <xf numFmtId="164" fontId="38" fillId="3" borderId="10" xfId="0" applyFont="1" applyFill="1" applyBorder="1" applyAlignment="1">
      <alignment horizontal="left" vertical="top" wrapText="1" indent="2"/>
    </xf>
    <xf numFmtId="164" fontId="38" fillId="3" borderId="15" xfId="0" applyFont="1" applyFill="1" applyBorder="1" applyAlignment="1">
      <alignment horizontal="left" vertical="top" wrapText="1" indent="2"/>
    </xf>
    <xf numFmtId="167" fontId="3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72" fontId="42" fillId="3" borderId="9" xfId="0" applyNumberFormat="1" applyFont="1" applyFill="1" applyBorder="1" applyAlignment="1" applyProtection="1">
      <alignment horizontal="right" vertical="center"/>
      <protection hidden="1"/>
    </xf>
    <xf numFmtId="172" fontId="42" fillId="3" borderId="10" xfId="0" applyNumberFormat="1" applyFont="1" applyFill="1" applyBorder="1" applyAlignment="1" applyProtection="1">
      <alignment horizontal="right" vertical="center"/>
      <protection/>
    </xf>
    <xf numFmtId="164" fontId="37" fillId="3" borderId="13" xfId="0" applyFont="1" applyFill="1" applyBorder="1" applyAlignment="1">
      <alignment horizontal="left" vertical="top" wrapText="1"/>
    </xf>
    <xf numFmtId="172" fontId="3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2" fontId="3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38" fillId="3" borderId="22" xfId="0" applyFont="1" applyFill="1" applyBorder="1" applyAlignment="1">
      <alignment horizontal="left" vertical="top" wrapText="1" indent="2"/>
    </xf>
    <xf numFmtId="164" fontId="38" fillId="3" borderId="9" xfId="0" applyFont="1" applyFill="1" applyBorder="1" applyAlignment="1">
      <alignment horizontal="left" vertical="top" wrapText="1"/>
    </xf>
    <xf numFmtId="164" fontId="38" fillId="3" borderId="10" xfId="0" applyFont="1" applyFill="1" applyBorder="1" applyAlignment="1">
      <alignment horizontal="left" vertical="top" wrapText="1"/>
    </xf>
    <xf numFmtId="164" fontId="38" fillId="3" borderId="10" xfId="0" applyFont="1" applyFill="1" applyBorder="1" applyAlignment="1">
      <alignment vertical="top" wrapText="1"/>
    </xf>
    <xf numFmtId="164" fontId="37" fillId="3" borderId="14" xfId="0" applyFont="1" applyFill="1" applyBorder="1" applyAlignment="1">
      <alignment horizontal="left" vertical="top" wrapText="1"/>
    </xf>
    <xf numFmtId="164" fontId="38" fillId="3" borderId="11" xfId="0" applyFont="1" applyFill="1" applyBorder="1" applyAlignment="1">
      <alignment vertical="top" wrapText="1"/>
    </xf>
    <xf numFmtId="164" fontId="38" fillId="3" borderId="14" xfId="0" applyFont="1" applyFill="1" applyBorder="1" applyAlignment="1">
      <alignment horizontal="left" vertical="top" wrapText="1"/>
    </xf>
    <xf numFmtId="164" fontId="38" fillId="3" borderId="23" xfId="0" applyFont="1" applyFill="1" applyBorder="1" applyAlignment="1">
      <alignment horizontal="left" vertical="top" wrapText="1"/>
    </xf>
    <xf numFmtId="164" fontId="0" fillId="3" borderId="16" xfId="0" applyFont="1" applyFill="1" applyBorder="1" applyAlignment="1">
      <alignment/>
    </xf>
    <xf numFmtId="167" fontId="3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3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27" fillId="17" borderId="9" xfId="0" applyNumberFormat="1" applyFont="1" applyFill="1" applyBorder="1" applyAlignment="1" applyProtection="1">
      <alignment horizontal="right"/>
      <protection hidden="1"/>
    </xf>
    <xf numFmtId="172" fontId="40" fillId="17" borderId="9" xfId="0" applyNumberFormat="1" applyFont="1" applyFill="1" applyBorder="1" applyAlignment="1" applyProtection="1">
      <alignment/>
      <protection hidden="1"/>
    </xf>
    <xf numFmtId="172" fontId="27" fillId="17" borderId="9" xfId="0" applyNumberFormat="1" applyFont="1" applyFill="1" applyBorder="1" applyAlignment="1" applyProtection="1">
      <alignment horizontal="right" vertical="center"/>
      <protection hidden="1"/>
    </xf>
    <xf numFmtId="164" fontId="102" fillId="0" borderId="0" xfId="0" applyFont="1" applyAlignment="1">
      <alignment horizontal="left" vertical="center"/>
    </xf>
    <xf numFmtId="164" fontId="96" fillId="3" borderId="15" xfId="0" applyFont="1" applyFill="1" applyBorder="1" applyAlignment="1">
      <alignment horizontal="center"/>
    </xf>
    <xf numFmtId="164" fontId="33" fillId="0" borderId="0" xfId="0" applyNumberFormat="1" applyFont="1" applyFill="1" applyBorder="1" applyAlignment="1" applyProtection="1">
      <alignment horizontal="center"/>
      <protection hidden="1"/>
    </xf>
    <xf numFmtId="164" fontId="96" fillId="3" borderId="15" xfId="0" applyFont="1" applyFill="1" applyBorder="1" applyAlignment="1">
      <alignment horizontal="center" vertical="center" wrapText="1"/>
    </xf>
    <xf numFmtId="164" fontId="59" fillId="3" borderId="15" xfId="0" applyFont="1" applyFill="1" applyBorder="1" applyAlignment="1">
      <alignment horizontal="center"/>
    </xf>
    <xf numFmtId="167" fontId="37" fillId="17" borderId="9" xfId="0" applyNumberFormat="1" applyFont="1" applyFill="1" applyBorder="1" applyAlignment="1" applyProtection="1">
      <alignment horizontal="right" vertical="center" indent="1"/>
      <protection hidden="1"/>
    </xf>
    <xf numFmtId="172" fontId="37" fillId="17" borderId="15" xfId="0" applyNumberFormat="1" applyFont="1" applyFill="1" applyBorder="1" applyAlignment="1" applyProtection="1">
      <alignment horizontal="right" vertical="center" indent="1"/>
      <protection hidden="1"/>
    </xf>
    <xf numFmtId="172" fontId="37" fillId="17" borderId="9" xfId="0" applyNumberFormat="1" applyFont="1" applyFill="1" applyBorder="1" applyAlignment="1" applyProtection="1">
      <alignment horizontal="right" vertical="center"/>
      <protection hidden="1"/>
    </xf>
    <xf numFmtId="167" fontId="38" fillId="17" borderId="9" xfId="0" applyNumberFormat="1" applyFont="1" applyFill="1" applyBorder="1" applyAlignment="1" applyProtection="1">
      <alignment horizontal="right" vertical="center" indent="1"/>
      <protection hidden="1"/>
    </xf>
    <xf numFmtId="172" fontId="38" fillId="17" borderId="15" xfId="0" applyNumberFormat="1" applyFont="1" applyFill="1" applyBorder="1" applyAlignment="1" applyProtection="1">
      <alignment horizontal="right" vertical="center" indent="1"/>
      <protection hidden="1"/>
    </xf>
    <xf numFmtId="172" fontId="38" fillId="3" borderId="9" xfId="0" applyNumberFormat="1" applyFont="1" applyFill="1" applyBorder="1" applyAlignment="1" applyProtection="1">
      <alignment horizontal="right" vertical="center"/>
      <protection/>
    </xf>
    <xf numFmtId="167" fontId="37" fillId="17" borderId="16" xfId="0" applyNumberFormat="1" applyFont="1" applyFill="1" applyBorder="1" applyAlignment="1" applyProtection="1">
      <alignment horizontal="right" vertical="center" indent="1"/>
      <protection hidden="1"/>
    </xf>
    <xf numFmtId="172" fontId="37" fillId="17" borderId="18" xfId="0" applyNumberFormat="1" applyFont="1" applyFill="1" applyBorder="1" applyAlignment="1" applyProtection="1">
      <alignment horizontal="right" vertical="center" indent="1"/>
      <protection hidden="1"/>
    </xf>
    <xf numFmtId="164" fontId="37" fillId="3" borderId="0" xfId="0" applyFont="1" applyFill="1" applyAlignment="1">
      <alignment/>
    </xf>
    <xf numFmtId="164" fontId="38" fillId="3" borderId="15" xfId="0" applyFont="1" applyFill="1" applyBorder="1" applyAlignment="1">
      <alignment horizontal="justify"/>
    </xf>
    <xf numFmtId="164" fontId="38" fillId="3" borderId="15" xfId="0" applyFont="1" applyFill="1" applyBorder="1" applyAlignment="1">
      <alignment horizontal="justify" wrapText="1"/>
    </xf>
    <xf numFmtId="172" fontId="38" fillId="3" borderId="10" xfId="0" applyNumberFormat="1" applyFont="1" applyFill="1" applyBorder="1" applyAlignment="1" applyProtection="1">
      <alignment horizontal="right" vertical="center"/>
      <protection/>
    </xf>
    <xf numFmtId="164" fontId="38" fillId="3" borderId="22" xfId="0" applyFont="1" applyFill="1" applyBorder="1" applyAlignment="1">
      <alignment horizontal="center" vertical="top" wrapText="1"/>
    </xf>
    <xf numFmtId="172" fontId="37" fillId="17" borderId="14" xfId="0" applyNumberFormat="1" applyFont="1" applyFill="1" applyBorder="1" applyAlignment="1" applyProtection="1">
      <alignment horizontal="right" vertical="center" indent="1"/>
      <protection hidden="1"/>
    </xf>
    <xf numFmtId="172" fontId="37" fillId="17" borderId="14" xfId="0" applyNumberFormat="1" applyFont="1" applyFill="1" applyBorder="1" applyAlignment="1" applyProtection="1">
      <alignment horizontal="right" vertical="center"/>
      <protection hidden="1"/>
    </xf>
    <xf numFmtId="172" fontId="38" fillId="3" borderId="14" xfId="0" applyNumberFormat="1" applyFont="1" applyFill="1" applyBorder="1" applyAlignment="1" applyProtection="1">
      <alignment horizontal="right" vertical="center"/>
      <protection/>
    </xf>
    <xf numFmtId="172" fontId="38" fillId="3" borderId="20" xfId="0" applyNumberFormat="1" applyFont="1" applyFill="1" applyBorder="1" applyAlignment="1" applyProtection="1">
      <alignment horizontal="right" vertical="center"/>
      <protection/>
    </xf>
    <xf numFmtId="172" fontId="38" fillId="3" borderId="11" xfId="0" applyNumberFormat="1" applyFont="1" applyFill="1" applyBorder="1" applyAlignment="1" applyProtection="1">
      <alignment horizontal="right" vertical="center"/>
      <protection/>
    </xf>
    <xf numFmtId="164" fontId="37" fillId="3" borderId="16" xfId="0" applyFont="1" applyFill="1" applyBorder="1" applyAlignment="1">
      <alignment horizontal="left" vertical="top" wrapText="1"/>
    </xf>
    <xf numFmtId="167" fontId="37" fillId="17" borderId="14" xfId="0" applyNumberFormat="1" applyFont="1" applyFill="1" applyBorder="1" applyAlignment="1" applyProtection="1">
      <alignment horizontal="right" vertical="center" indent="1"/>
      <protection hidden="1"/>
    </xf>
    <xf numFmtId="164" fontId="38" fillId="3" borderId="12" xfId="0" applyFont="1" applyFill="1" applyBorder="1" applyAlignment="1">
      <alignment vertical="top" wrapText="1"/>
    </xf>
    <xf numFmtId="164" fontId="38" fillId="3" borderId="9" xfId="0" applyFont="1" applyFill="1" applyBorder="1" applyAlignment="1">
      <alignment wrapText="1"/>
    </xf>
    <xf numFmtId="164" fontId="38" fillId="3" borderId="9" xfId="0" applyFont="1" applyFill="1" applyBorder="1" applyAlignment="1">
      <alignment/>
    </xf>
    <xf numFmtId="164" fontId="38" fillId="3" borderId="17" xfId="0" applyFont="1" applyFill="1" applyBorder="1" applyAlignment="1">
      <alignment/>
    </xf>
    <xf numFmtId="172" fontId="0" fillId="3" borderId="10" xfId="0" applyNumberFormat="1" applyFont="1" applyFill="1" applyBorder="1" applyAlignment="1" applyProtection="1">
      <alignment/>
      <protection/>
    </xf>
    <xf numFmtId="172" fontId="27" fillId="17" borderId="9" xfId="0" applyNumberFormat="1" applyFont="1" applyFill="1" applyBorder="1" applyAlignment="1">
      <alignment horizontal="center" vertical="center"/>
    </xf>
    <xf numFmtId="172" fontId="27" fillId="17" borderId="15" xfId="0" applyNumberFormat="1" applyFont="1" applyFill="1" applyBorder="1" applyAlignment="1" applyProtection="1">
      <alignment horizontal="right" vertical="center" indent="1"/>
      <protection hidden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Нормативна потреба НЗ в ставках практичних психологів   
 та її наявність  (місто)</a:t>
            </a:r>
          </a:p>
        </c:rich>
      </c:tx>
      <c:layout>
        <c:manualLayout>
          <c:xMode val="factor"/>
          <c:yMode val="factor"/>
          <c:x val="0.013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1"/>
          <c:h val="0.8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2пп!$E$67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(2пп!$B$68:$B$72,2пп!$B$75:$B$79)</c:f>
              <c:strCache/>
            </c:strRef>
          </c:cat>
          <c:val>
            <c:numRef>
              <c:f>(2пп!$E$68:$E$72,2пп!$E$75:$E$79)</c:f>
              <c:numCache/>
            </c:numRef>
          </c:val>
        </c:ser>
        <c:ser>
          <c:idx val="1"/>
          <c:order val="1"/>
          <c:tx>
            <c:strRef>
              <c:f>2пп!$F$67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Pt>
            <c:idx val="1"/>
            <c:invertIfNegative val="0"/>
            <c:spPr>
              <a:solidFill>
                <a:srgbClr val="99CCFF"/>
              </a:solidFill>
            </c:spPr>
          </c:dPt>
          <c:dPt>
            <c:idx val="7"/>
            <c:invertIfNegative val="0"/>
            <c:spPr>
              <a:solidFill>
                <a:srgbClr val="99CCFF"/>
              </a:solidFill>
            </c:spPr>
          </c:dPt>
          <c:dLbls>
            <c:dLbl>
              <c:idx val="0"/>
            </c:dLbl>
            <c:dLbl>
              <c:idx val="1"/>
            </c:dLbl>
            <c:dLbl>
              <c:idx val="7"/>
            </c:dLbl>
            <c:delete val="1"/>
          </c:dLbls>
          <c:cat>
            <c:strRef>
              <c:f>(2пп!$B$68:$B$72,2пп!$B$75:$B$79)</c:f>
              <c:strCache/>
            </c:strRef>
          </c:cat>
          <c:val>
            <c:numRef>
              <c:f>(2пп!$F$68:$F$72,2пп!$F$75:$F$79)</c:f>
              <c:numCache/>
            </c:numRef>
          </c:val>
        </c:ser>
        <c:gapWidth val="20"/>
        <c:axId val="1778549"/>
        <c:axId val="16006942"/>
      </c:barChart>
      <c:dateAx>
        <c:axId val="17785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06942"/>
        <c:crossesAt val="0"/>
        <c:auto val="0"/>
        <c:noMultiLvlLbl val="0"/>
      </c:dateAx>
      <c:valAx>
        <c:axId val="1600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785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75"/>
          <c:y val="0.57975"/>
          <c:w val="0.4985"/>
          <c:h val="0.01875"/>
        </c:manualLayout>
      </c:layout>
      <c:overlay val="0"/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Нормативна потреба НЗ в ставках практичних психологів
 та її наявність (село/селище)</a:t>
            </a:r>
          </a:p>
        </c:rich>
      </c:tx>
      <c:layout>
        <c:manualLayout>
          <c:xMode val="factor"/>
          <c:yMode val="factor"/>
          <c:x val="-0.00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5"/>
          <c:w val="1"/>
          <c:h val="0.8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2пп!$L$67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(2пп!$B$68:$B$72,2пп!$B$75:$B$79)</c:f>
              <c:strCache/>
            </c:strRef>
          </c:cat>
          <c:val>
            <c:numRef>
              <c:f>(2пп!$L$68:$L$72,2пп!$L$75:$L$79)</c:f>
              <c:numCache/>
            </c:numRef>
          </c:val>
        </c:ser>
        <c:ser>
          <c:idx val="1"/>
          <c:order val="1"/>
          <c:tx>
            <c:strRef>
              <c:f>2пп!$M$67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7"/>
            <c:invertIfNegative val="0"/>
            <c:spPr>
              <a:solidFill>
                <a:srgbClr val="99CCFF"/>
              </a:solidFill>
            </c:spPr>
          </c:dPt>
          <c:dLbls>
            <c:dLbl>
              <c:idx val="4"/>
            </c:dLbl>
            <c:dLbl>
              <c:idx val="7"/>
            </c:dLbl>
            <c:delete val="1"/>
          </c:dLbls>
          <c:cat>
            <c:strRef>
              <c:f>(2пп!$B$68:$B$72,2пп!$B$75:$B$79)</c:f>
              <c:strCache/>
            </c:strRef>
          </c:cat>
          <c:val>
            <c:numRef>
              <c:f>(2пп!$M$68:$M$72,2пп!$M$75:$M$79)</c:f>
              <c:numCache/>
            </c:numRef>
          </c:val>
        </c:ser>
        <c:gapWidth val="20"/>
        <c:axId val="9844751"/>
        <c:axId val="21493896"/>
      </c:barChart>
      <c:dateAx>
        <c:axId val="98447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93896"/>
        <c:crossesAt val="0"/>
        <c:auto val="0"/>
        <c:noMultiLvlLbl val="0"/>
      </c:dateAx>
      <c:valAx>
        <c:axId val="2149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844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05"/>
          <c:y val="0.68475"/>
          <c:w val="0.49225"/>
          <c:h val="0.0185"/>
        </c:manualLayout>
      </c:layout>
      <c:overlay val="0"/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Нормативна потреба НЗ в ставках соціальних педагогів  
 та її наявність  (місто)</a:t>
            </a:r>
          </a:p>
        </c:rich>
      </c:tx>
      <c:layout>
        <c:manualLayout>
          <c:xMode val="factor"/>
          <c:yMode val="factor"/>
          <c:x val="0.0097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475"/>
          <c:w val="0.94925"/>
          <c:h val="0.86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3сп!$E$46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(3сп!$B$47:$B$49,3сп!$B$51:$B$53)</c:f>
              <c:strCache/>
            </c:strRef>
          </c:cat>
          <c:val>
            <c:numRef>
              <c:f>(3сп!$E$47:$E$49,3сп!$E$51:$E$53)</c:f>
              <c:numCache/>
            </c:numRef>
          </c:val>
        </c:ser>
        <c:ser>
          <c:idx val="1"/>
          <c:order val="1"/>
          <c:tx>
            <c:strRef>
              <c:f>3сп!$F$46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(3сп!$B$47:$B$49,3сп!$B$51:$B$53)</c:f>
              <c:strCache/>
            </c:strRef>
          </c:cat>
          <c:val>
            <c:numRef>
              <c:f>(3сп!$F$47:$F$49,3сп!$F$51:$F$53)</c:f>
              <c:numCache/>
            </c:numRef>
          </c:val>
        </c:ser>
        <c:gapWidth val="20"/>
        <c:axId val="59227337"/>
        <c:axId val="63283986"/>
      </c:barChart>
      <c:dateAx>
        <c:axId val="592273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83986"/>
        <c:crossesAt val="0"/>
        <c:auto val="0"/>
        <c:noMultiLvlLbl val="0"/>
      </c:dateAx>
      <c:valAx>
        <c:axId val="6328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227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5"/>
          <c:y val="0.95025"/>
          <c:w val="0.7575"/>
          <c:h val="0.02575"/>
        </c:manualLayout>
      </c:layout>
      <c:overlay val="0"/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Нормативна потреба НЗ в ставках соціальних педагогів  та її наявність (село/селище)</a:t>
            </a:r>
          </a:p>
        </c:rich>
      </c:tx>
      <c:layout>
        <c:manualLayout>
          <c:xMode val="factor"/>
          <c:yMode val="factor"/>
          <c:x val="0.1062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895"/>
          <c:w val="0.95775"/>
          <c:h val="0.89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3сп!$L$46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(3сп!$B$47:$B$49,3сп!$B$51:$B$53)</c:f>
              <c:strCache/>
            </c:strRef>
          </c:cat>
          <c:val>
            <c:numRef>
              <c:f>(3сп!$L$47:$L$49,3сп!$L$51:$L$53)</c:f>
              <c:numCache/>
            </c:numRef>
          </c:val>
        </c:ser>
        <c:ser>
          <c:idx val="1"/>
          <c:order val="1"/>
          <c:tx>
            <c:strRef>
              <c:f>3сп!$M$46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CCFF"/>
              </a:solidFill>
            </c:spPr>
          </c:dPt>
          <c:dLbls>
            <c:dLbl>
              <c:idx val="4"/>
            </c:dLbl>
            <c:delete val="1"/>
          </c:dLbls>
          <c:cat>
            <c:strRef>
              <c:f>(3сп!$B$47:$B$49,3сп!$B$51:$B$53)</c:f>
              <c:strCache/>
            </c:strRef>
          </c:cat>
          <c:val>
            <c:numRef>
              <c:f>(3сп!$M$47:$M$49,3сп!$M$51:$M$53)</c:f>
              <c:numCache/>
            </c:numRef>
          </c:val>
        </c:ser>
        <c:gapWidth val="20"/>
        <c:axId val="32684963"/>
        <c:axId val="25729212"/>
      </c:barChart>
      <c:dateAx>
        <c:axId val="326849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5" b="0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29212"/>
        <c:crossesAt val="0"/>
        <c:auto val="0"/>
        <c:noMultiLvlLbl val="0"/>
      </c:dateAx>
      <c:valAx>
        <c:axId val="2572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684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"/>
          <c:y val="0.85275"/>
          <c:w val="0.609"/>
          <c:h val="0.02575"/>
        </c:manualLayout>
      </c:layout>
      <c:overlay val="0"/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28575</xdr:colOff>
      <xdr:row>44</xdr:row>
      <xdr:rowOff>161925</xdr:rowOff>
    </xdr:from>
    <xdr:to>
      <xdr:col>34</xdr:col>
      <xdr:colOff>190500</xdr:colOff>
      <xdr:row>77</xdr:row>
      <xdr:rowOff>47625</xdr:rowOff>
    </xdr:to>
    <xdr:graphicFrame>
      <xdr:nvGraphicFramePr>
        <xdr:cNvPr id="1" name="Chart 1"/>
        <xdr:cNvGraphicFramePr/>
      </xdr:nvGraphicFramePr>
      <xdr:xfrm>
        <a:off x="18545175" y="11144250"/>
        <a:ext cx="6172200" cy="902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295275</xdr:colOff>
      <xdr:row>44</xdr:row>
      <xdr:rowOff>76200</xdr:rowOff>
    </xdr:from>
    <xdr:to>
      <xdr:col>40</xdr:col>
      <xdr:colOff>361950</xdr:colOff>
      <xdr:row>77</xdr:row>
      <xdr:rowOff>66675</xdr:rowOff>
    </xdr:to>
    <xdr:graphicFrame>
      <xdr:nvGraphicFramePr>
        <xdr:cNvPr id="2" name="Chart 2"/>
        <xdr:cNvGraphicFramePr/>
      </xdr:nvGraphicFramePr>
      <xdr:xfrm>
        <a:off x="25527000" y="11058525"/>
        <a:ext cx="6238875" cy="912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27</xdr:row>
      <xdr:rowOff>180975</xdr:rowOff>
    </xdr:from>
    <xdr:to>
      <xdr:col>29</xdr:col>
      <xdr:colOff>695325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18707100" y="7019925"/>
        <a:ext cx="6115050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47625</xdr:colOff>
      <xdr:row>27</xdr:row>
      <xdr:rowOff>171450</xdr:rowOff>
    </xdr:from>
    <xdr:to>
      <xdr:col>36</xdr:col>
      <xdr:colOff>152400</xdr:colOff>
      <xdr:row>53</xdr:row>
      <xdr:rowOff>66675</xdr:rowOff>
    </xdr:to>
    <xdr:graphicFrame>
      <xdr:nvGraphicFramePr>
        <xdr:cNvPr id="2" name="Chart 2"/>
        <xdr:cNvGraphicFramePr/>
      </xdr:nvGraphicFramePr>
      <xdr:xfrm>
        <a:off x="25650825" y="7010400"/>
        <a:ext cx="6019800" cy="711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56</xdr:row>
      <xdr:rowOff>28575</xdr:rowOff>
    </xdr:from>
    <xdr:to>
      <xdr:col>20</xdr:col>
      <xdr:colOff>561975</xdr:colOff>
      <xdr:row>56</xdr:row>
      <xdr:rowOff>238125</xdr:rowOff>
    </xdr:to>
    <xdr:sp>
      <xdr:nvSpPr>
        <xdr:cNvPr id="1" name="Freeform 11"/>
        <xdr:cNvSpPr>
          <a:spLocks/>
        </xdr:cNvSpPr>
      </xdr:nvSpPr>
      <xdr:spPr>
        <a:xfrm>
          <a:off x="12773025" y="11820525"/>
          <a:ext cx="1028700" cy="2095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428625</xdr:colOff>
      <xdr:row>56</xdr:row>
      <xdr:rowOff>85725</xdr:rowOff>
    </xdr:from>
    <xdr:to>
      <xdr:col>17</xdr:col>
      <xdr:colOff>381000</xdr:colOff>
      <xdr:row>56</xdr:row>
      <xdr:rowOff>85725</xdr:rowOff>
    </xdr:to>
    <xdr:sp>
      <xdr:nvSpPr>
        <xdr:cNvPr id="1" name="Line 1"/>
        <xdr:cNvSpPr>
          <a:spLocks/>
        </xdr:cNvSpPr>
      </xdr:nvSpPr>
      <xdr:spPr>
        <a:xfrm>
          <a:off x="11020425" y="97440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495300</xdr:colOff>
      <xdr:row>55</xdr:row>
      <xdr:rowOff>152400</xdr:rowOff>
    </xdr:from>
    <xdr:to>
      <xdr:col>25</xdr:col>
      <xdr:colOff>495300</xdr:colOff>
      <xdr:row>56</xdr:row>
      <xdr:rowOff>104775</xdr:rowOff>
    </xdr:to>
    <xdr:sp>
      <xdr:nvSpPr>
        <xdr:cNvPr id="2" name="Line 10"/>
        <xdr:cNvSpPr>
          <a:spLocks/>
        </xdr:cNvSpPr>
      </xdr:nvSpPr>
      <xdr:spPr>
        <a:xfrm flipV="1">
          <a:off x="16354425" y="9648825"/>
          <a:ext cx="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371475</xdr:colOff>
      <xdr:row>56</xdr:row>
      <xdr:rowOff>152400</xdr:rowOff>
    </xdr:from>
    <xdr:to>
      <xdr:col>25</xdr:col>
      <xdr:colOff>371475</xdr:colOff>
      <xdr:row>57</xdr:row>
      <xdr:rowOff>9525</xdr:rowOff>
    </xdr:to>
    <xdr:sp>
      <xdr:nvSpPr>
        <xdr:cNvPr id="3" name="Line 11"/>
        <xdr:cNvSpPr>
          <a:spLocks/>
        </xdr:cNvSpPr>
      </xdr:nvSpPr>
      <xdr:spPr>
        <a:xfrm flipV="1">
          <a:off x="14611350" y="9810750"/>
          <a:ext cx="161925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56</xdr:row>
      <xdr:rowOff>95250</xdr:rowOff>
    </xdr:from>
    <xdr:to>
      <xdr:col>17</xdr:col>
      <xdr:colOff>485775</xdr:colOff>
      <xdr:row>56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10906125" y="10163175"/>
          <a:ext cx="4381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1"/>
  <sheetViews>
    <sheetView tabSelected="1" zoomScale="86" zoomScaleNormal="86" zoomScaleSheetLayoutView="50" workbookViewId="0" topLeftCell="A1">
      <pane ySplit="6" topLeftCell="A7" activePane="bottomLeft" state="frozen"/>
      <selection pane="topLeft" activeCell="A1" sqref="A1"/>
      <selection pane="bottomLeft" activeCell="G33" sqref="G33"/>
    </sheetView>
  </sheetViews>
  <sheetFormatPr defaultColWidth="9.00390625" defaultRowHeight="12.75"/>
  <cols>
    <col min="1" max="1" width="3.25390625" style="1" customWidth="1"/>
    <col min="2" max="2" width="39.75390625" style="2" customWidth="1"/>
    <col min="3" max="3" width="7.875" style="3" customWidth="1"/>
    <col min="4" max="4" width="9.25390625" style="4" customWidth="1"/>
    <col min="5" max="5" width="9.00390625" style="4" customWidth="1"/>
    <col min="6" max="6" width="10.125" style="4" customWidth="1"/>
    <col min="7" max="7" width="8.25390625" style="4" customWidth="1"/>
    <col min="8" max="8" width="8.00390625" style="4" customWidth="1"/>
    <col min="9" max="10" width="8.75390625" style="5" customWidth="1"/>
    <col min="11" max="11" width="10.125" style="5" customWidth="1"/>
    <col min="12" max="12" width="8.875" style="4" customWidth="1"/>
    <col min="13" max="13" width="8.625" style="4" customWidth="1"/>
    <col min="14" max="15" width="0" style="4" hidden="1" customWidth="1"/>
    <col min="16" max="16" width="7.625" style="4" customWidth="1"/>
    <col min="17" max="17" width="7.125" style="4" customWidth="1"/>
    <col min="18" max="18" width="7.625" style="4" customWidth="1"/>
    <col min="19" max="19" width="9.375" style="4" customWidth="1"/>
    <col min="20" max="20" width="10.125" style="4" customWidth="1"/>
    <col min="21" max="21" width="9.00390625" style="6" customWidth="1"/>
    <col min="22" max="22" width="7.375" style="6" customWidth="1"/>
    <col min="23" max="23" width="7.00390625" style="4" customWidth="1"/>
    <col min="24" max="24" width="6.875" style="4" customWidth="1"/>
    <col min="25" max="25" width="6.75390625" style="4" customWidth="1"/>
    <col min="26" max="26" width="6.375" style="4" customWidth="1"/>
    <col min="27" max="28" width="6.625" style="4" customWidth="1"/>
    <col min="29" max="29" width="3.875" style="7" customWidth="1"/>
    <col min="30" max="30" width="39.75390625" style="7" customWidth="1"/>
    <col min="31" max="31" width="9.25390625" style="7" customWidth="1"/>
    <col min="32" max="32" width="10.125" style="7" customWidth="1"/>
    <col min="33" max="33" width="11.00390625" style="7" customWidth="1"/>
    <col min="34" max="34" width="8.75390625" style="7" customWidth="1"/>
    <col min="35" max="35" width="9.25390625" style="7" customWidth="1"/>
    <col min="36" max="36" width="40.625" style="7" customWidth="1"/>
    <col min="37" max="37" width="8.875" style="7" customWidth="1"/>
    <col min="38" max="38" width="10.375" style="7" customWidth="1"/>
    <col min="39" max="39" width="11.75390625" style="7" customWidth="1"/>
    <col min="40" max="40" width="9.375" style="7" customWidth="1"/>
    <col min="41" max="41" width="9.125" style="4" customWidth="1"/>
    <col min="42" max="16384" width="9.125" style="7" customWidth="1"/>
  </cols>
  <sheetData>
    <row r="1" spans="2:4" ht="18.75">
      <c r="B1" s="8" t="s">
        <v>0</v>
      </c>
      <c r="C1" s="9"/>
      <c r="D1" s="10"/>
    </row>
    <row r="2" spans="1:41" s="10" customFormat="1" ht="19.5" customHeight="1">
      <c r="A2" s="11"/>
      <c r="B2" s="12"/>
      <c r="C2" s="13"/>
      <c r="D2" s="14"/>
      <c r="E2" s="15"/>
      <c r="F2" s="16"/>
      <c r="G2" s="16"/>
      <c r="H2" s="17"/>
      <c r="I2" s="18"/>
      <c r="J2" s="18"/>
      <c r="K2" s="19" t="s">
        <v>1</v>
      </c>
      <c r="L2" s="20" t="s">
        <v>2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1" t="s">
        <v>3</v>
      </c>
      <c r="X2" s="21"/>
      <c r="Y2" s="21"/>
      <c r="Z2" s="21"/>
      <c r="AA2" s="21"/>
      <c r="AB2" s="21"/>
      <c r="AD2" s="22" t="s">
        <v>4</v>
      </c>
      <c r="AM2" s="15"/>
      <c r="AO2" s="23"/>
    </row>
    <row r="3" spans="1:41" s="10" customFormat="1" ht="18" customHeight="1">
      <c r="A3" s="18"/>
      <c r="C3" s="23"/>
      <c r="D3" s="24"/>
      <c r="F3" s="25"/>
      <c r="G3" s="25"/>
      <c r="H3" s="26"/>
      <c r="K3" s="27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  <c r="AB3" s="21"/>
      <c r="AE3" s="23"/>
      <c r="AH3" s="1" t="s">
        <v>5</v>
      </c>
      <c r="AI3" s="1"/>
      <c r="AJ3" s="23"/>
      <c r="AK3" s="23"/>
      <c r="AL3" s="23"/>
      <c r="AM3" s="23"/>
      <c r="AN3" s="23"/>
      <c r="AO3" s="23"/>
    </row>
    <row r="4" spans="1:41" s="40" customFormat="1" ht="12.75" customHeight="1">
      <c r="A4" s="28"/>
      <c r="B4" s="29"/>
      <c r="C4" s="30" t="s">
        <v>6</v>
      </c>
      <c r="D4" s="30"/>
      <c r="E4" s="30"/>
      <c r="F4" s="31" t="s">
        <v>7</v>
      </c>
      <c r="G4" s="31"/>
      <c r="H4" s="31"/>
      <c r="I4" s="32" t="s">
        <v>8</v>
      </c>
      <c r="J4" s="32"/>
      <c r="K4" s="32"/>
      <c r="L4" s="33" t="s">
        <v>9</v>
      </c>
      <c r="M4" s="33"/>
      <c r="N4" s="34" t="s">
        <v>10</v>
      </c>
      <c r="O4" s="34"/>
      <c r="P4" s="35" t="s">
        <v>11</v>
      </c>
      <c r="Q4" s="35"/>
      <c r="R4" s="36" t="s">
        <v>12</v>
      </c>
      <c r="S4" s="36"/>
      <c r="T4" s="37" t="s">
        <v>13</v>
      </c>
      <c r="U4" s="37"/>
      <c r="V4" s="37"/>
      <c r="W4" s="38" t="s">
        <v>14</v>
      </c>
      <c r="X4" s="38"/>
      <c r="Y4" s="39" t="s">
        <v>15</v>
      </c>
      <c r="Z4" s="39"/>
      <c r="AA4" s="39" t="s">
        <v>16</v>
      </c>
      <c r="AB4" s="39"/>
      <c r="AD4" s="41" t="s">
        <v>17</v>
      </c>
      <c r="AE4" s="42"/>
      <c r="AF4" s="42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.75" customHeight="1">
      <c r="A5" s="44">
        <v>1</v>
      </c>
      <c r="B5" s="45">
        <v>2</v>
      </c>
      <c r="C5" s="46">
        <v>3</v>
      </c>
      <c r="D5" s="46">
        <v>4</v>
      </c>
      <c r="E5" s="47">
        <v>5</v>
      </c>
      <c r="F5" s="47">
        <v>6</v>
      </c>
      <c r="G5" s="47">
        <v>7</v>
      </c>
      <c r="H5" s="47">
        <v>8</v>
      </c>
      <c r="I5" s="33">
        <v>9</v>
      </c>
      <c r="J5" s="33">
        <v>10</v>
      </c>
      <c r="K5" s="48">
        <v>11</v>
      </c>
      <c r="L5" s="45">
        <v>12</v>
      </c>
      <c r="M5" s="46">
        <v>13</v>
      </c>
      <c r="N5" s="49">
        <v>12</v>
      </c>
      <c r="O5" s="46">
        <v>13</v>
      </c>
      <c r="P5" s="46">
        <v>14</v>
      </c>
      <c r="Q5" s="47">
        <v>15</v>
      </c>
      <c r="R5" s="46">
        <v>16</v>
      </c>
      <c r="S5" s="49">
        <v>17</v>
      </c>
      <c r="T5" s="33" t="s">
        <v>18</v>
      </c>
      <c r="U5" s="33" t="s">
        <v>19</v>
      </c>
      <c r="V5" s="50" t="s">
        <v>20</v>
      </c>
      <c r="W5" s="50">
        <v>21</v>
      </c>
      <c r="X5" s="50">
        <v>22</v>
      </c>
      <c r="Y5" s="33">
        <v>23</v>
      </c>
      <c r="Z5" s="33">
        <v>24</v>
      </c>
      <c r="AA5" s="33">
        <v>25</v>
      </c>
      <c r="AB5" s="33">
        <v>26</v>
      </c>
      <c r="AD5" s="51" t="s">
        <v>6</v>
      </c>
      <c r="AE5" s="51"/>
      <c r="AF5" s="51"/>
      <c r="AG5" s="51"/>
      <c r="AH5" s="51"/>
      <c r="AI5" s="51"/>
      <c r="AJ5" s="51" t="s">
        <v>21</v>
      </c>
      <c r="AK5" s="51"/>
      <c r="AL5" s="51"/>
      <c r="AM5" s="51"/>
      <c r="AN5" s="51"/>
      <c r="AO5" s="51"/>
    </row>
    <row r="6" spans="1:41" s="66" customFormat="1" ht="77.25" customHeight="1">
      <c r="A6" s="52">
        <v>1</v>
      </c>
      <c r="B6" s="53" t="s">
        <v>22</v>
      </c>
      <c r="C6" s="54" t="s">
        <v>23</v>
      </c>
      <c r="D6" s="55" t="s">
        <v>24</v>
      </c>
      <c r="E6" s="56" t="s">
        <v>25</v>
      </c>
      <c r="F6" s="57" t="s">
        <v>26</v>
      </c>
      <c r="G6" s="57" t="s">
        <v>24</v>
      </c>
      <c r="H6" s="58" t="s">
        <v>27</v>
      </c>
      <c r="I6" s="59" t="s">
        <v>28</v>
      </c>
      <c r="J6" s="60" t="s">
        <v>24</v>
      </c>
      <c r="K6" s="61" t="s">
        <v>29</v>
      </c>
      <c r="L6" s="56" t="s">
        <v>25</v>
      </c>
      <c r="M6" s="56" t="s">
        <v>27</v>
      </c>
      <c r="N6" s="62" t="s">
        <v>25</v>
      </c>
      <c r="O6" s="63" t="s">
        <v>27</v>
      </c>
      <c r="P6" s="56" t="s">
        <v>25</v>
      </c>
      <c r="Q6" s="64" t="s">
        <v>27</v>
      </c>
      <c r="R6" s="56" t="s">
        <v>25</v>
      </c>
      <c r="S6" s="64" t="s">
        <v>30</v>
      </c>
      <c r="T6" s="65" t="s">
        <v>31</v>
      </c>
      <c r="U6" s="65" t="s">
        <v>32</v>
      </c>
      <c r="V6" s="65" t="s">
        <v>33</v>
      </c>
      <c r="W6" s="55" t="s">
        <v>25</v>
      </c>
      <c r="X6" s="56" t="s">
        <v>27</v>
      </c>
      <c r="Y6" s="56" t="s">
        <v>25</v>
      </c>
      <c r="Z6" s="56" t="s">
        <v>27</v>
      </c>
      <c r="AA6" s="55" t="s">
        <v>25</v>
      </c>
      <c r="AB6" s="56" t="s">
        <v>27</v>
      </c>
      <c r="AD6" s="67" t="s">
        <v>34</v>
      </c>
      <c r="AE6" s="68" t="s">
        <v>35</v>
      </c>
      <c r="AF6" s="69" t="s">
        <v>36</v>
      </c>
      <c r="AG6" s="70" t="s">
        <v>37</v>
      </c>
      <c r="AH6" s="68" t="s">
        <v>11</v>
      </c>
      <c r="AI6" s="68" t="s">
        <v>38</v>
      </c>
      <c r="AJ6" s="71" t="s">
        <v>34</v>
      </c>
      <c r="AK6" s="72" t="s">
        <v>35</v>
      </c>
      <c r="AL6" s="72" t="s">
        <v>36</v>
      </c>
      <c r="AM6" s="70" t="s">
        <v>37</v>
      </c>
      <c r="AN6" s="72" t="s">
        <v>11</v>
      </c>
      <c r="AO6" s="72" t="s">
        <v>38</v>
      </c>
    </row>
    <row r="7" spans="1:41" ht="27.75">
      <c r="A7" s="73"/>
      <c r="B7" s="74" t="s">
        <v>39</v>
      </c>
      <c r="C7" s="75"/>
      <c r="D7" s="75"/>
      <c r="E7" s="76"/>
      <c r="F7" s="75">
        <v>12</v>
      </c>
      <c r="G7" s="75">
        <v>0</v>
      </c>
      <c r="H7" s="76">
        <v>0</v>
      </c>
      <c r="I7" s="77">
        <f aca="true" t="shared" si="0" ref="I7:I23">SUM(F7,C7)</f>
        <v>12</v>
      </c>
      <c r="J7" s="77">
        <f aca="true" t="shared" si="1" ref="J7:J23">SUM(D7,G7)</f>
        <v>0</v>
      </c>
      <c r="K7" s="78">
        <f>SUM(H7,E7)</f>
        <v>0</v>
      </c>
      <c r="L7" s="79">
        <f aca="true" t="shared" si="2" ref="L7:L12">C7*0.5</f>
        <v>0</v>
      </c>
      <c r="M7" s="79">
        <f>F7*0.5</f>
        <v>6</v>
      </c>
      <c r="N7" s="80">
        <f>L7-E7</f>
        <v>0</v>
      </c>
      <c r="O7" s="80">
        <f>M7-H7</f>
        <v>6</v>
      </c>
      <c r="P7" s="80">
        <f>IF(L7&gt;=E7,N7,$R$4)</f>
        <v>0</v>
      </c>
      <c r="Q7" s="80">
        <f>IF(M7&gt;=H7,O7,$R$4)</f>
        <v>6</v>
      </c>
      <c r="R7" s="81">
        <f>IF(E7&gt;=L7,-N7,$P$4)</f>
        <v>0</v>
      </c>
      <c r="S7" s="82" t="str">
        <f>IF(H7&gt;=M7,-O7,$P$4)</f>
        <v>дефіцит ставок</v>
      </c>
      <c r="T7" s="83">
        <f>SUM(L7:M7)</f>
        <v>6</v>
      </c>
      <c r="U7" s="84">
        <f>SUM(P7:Q7)</f>
        <v>6</v>
      </c>
      <c r="V7" s="85">
        <f>SUM(R7:S7)</f>
        <v>0</v>
      </c>
      <c r="W7" s="86">
        <f aca="true" t="shared" si="3" ref="W7:W18">SUM(L7)</f>
        <v>0</v>
      </c>
      <c r="X7" s="85">
        <f aca="true" t="shared" si="4" ref="X7:X18">SUM(M7)</f>
        <v>6</v>
      </c>
      <c r="Y7" s="85">
        <f aca="true" t="shared" si="5" ref="Y7:Y18">SUM(P7)</f>
        <v>0</v>
      </c>
      <c r="Z7" s="85">
        <f aca="true" t="shared" si="6" ref="Z7:Z18">SUM(Q7)</f>
        <v>6</v>
      </c>
      <c r="AA7" s="85">
        <f aca="true" t="shared" si="7" ref="AA7:AA18">SUM(R7)</f>
        <v>0</v>
      </c>
      <c r="AB7" s="85">
        <f aca="true" t="shared" si="8" ref="AB7:AB18">SUM(S7)</f>
        <v>0</v>
      </c>
      <c r="AD7" s="87" t="s">
        <v>40</v>
      </c>
      <c r="AE7" s="88">
        <f>SUM(C7:C12)</f>
        <v>1</v>
      </c>
      <c r="AF7" s="89">
        <f>SUM(E7:E12)</f>
        <v>0</v>
      </c>
      <c r="AG7" s="89">
        <f>SUM(W7:W12)</f>
        <v>0.5</v>
      </c>
      <c r="AH7" s="89">
        <f>SUM(Y7:Y12)</f>
        <v>0.5</v>
      </c>
      <c r="AI7" s="89">
        <f>SUM(AA7:AA12)</f>
        <v>0</v>
      </c>
      <c r="AJ7" s="90" t="s">
        <v>41</v>
      </c>
      <c r="AK7" s="91">
        <f>SUM(F7:F9)</f>
        <v>13</v>
      </c>
      <c r="AL7" s="91">
        <f>SUM(H7:H9)</f>
        <v>0</v>
      </c>
      <c r="AM7" s="91">
        <f>SUM(X7:X9)</f>
        <v>6.5</v>
      </c>
      <c r="AN7" s="91">
        <f>SUM(Z7:Z9)</f>
        <v>6.5</v>
      </c>
      <c r="AO7" s="91">
        <f>SUM(AB7:AB9)</f>
        <v>0</v>
      </c>
    </row>
    <row r="8" spans="1:41" ht="20.25" customHeight="1">
      <c r="A8" s="73"/>
      <c r="B8" s="92" t="s">
        <v>42</v>
      </c>
      <c r="C8" s="75"/>
      <c r="D8" s="75"/>
      <c r="E8" s="76"/>
      <c r="F8" s="75">
        <v>1</v>
      </c>
      <c r="G8" s="75"/>
      <c r="H8" s="76"/>
      <c r="I8" s="77">
        <f t="shared" si="0"/>
        <v>1</v>
      </c>
      <c r="J8" s="77">
        <f t="shared" si="1"/>
        <v>0</v>
      </c>
      <c r="K8" s="78">
        <f aca="true" t="shared" si="9" ref="K8:K18">SUM(H8,E8)</f>
        <v>0</v>
      </c>
      <c r="L8" s="93">
        <f t="shared" si="2"/>
        <v>0</v>
      </c>
      <c r="M8" s="93">
        <f>F8*0.5</f>
        <v>0.5</v>
      </c>
      <c r="N8" s="94">
        <f>L8-E8</f>
        <v>0</v>
      </c>
      <c r="O8" s="94">
        <f>M8-H8</f>
        <v>0.5</v>
      </c>
      <c r="P8" s="94">
        <f aca="true" t="shared" si="10" ref="P8:P18">IF(L8&gt;=E8,N8,$R$4)</f>
        <v>0</v>
      </c>
      <c r="Q8" s="94">
        <f>IF(M8&gt;=H8,O8,$R$4)</f>
        <v>0.5</v>
      </c>
      <c r="R8" s="95">
        <f aca="true" t="shared" si="11" ref="R8:R18">IF(E8&gt;=L8,-N8,$P$4)</f>
        <v>0</v>
      </c>
      <c r="S8" s="96" t="str">
        <f>IF(H8&gt;=M8,-O8,$P$4)</f>
        <v>дефіцит ставок</v>
      </c>
      <c r="T8" s="83">
        <f aca="true" t="shared" si="12" ref="T8:T18">SUM(L8:M8)</f>
        <v>0.5</v>
      </c>
      <c r="U8" s="84">
        <f aca="true" t="shared" si="13" ref="U8:U18">SUM(P8:Q8)</f>
        <v>0.5</v>
      </c>
      <c r="V8" s="85">
        <f aca="true" t="shared" si="14" ref="V8:V18">SUM(R8:S8)</f>
        <v>0</v>
      </c>
      <c r="W8" s="97">
        <f t="shared" si="3"/>
        <v>0</v>
      </c>
      <c r="X8" s="98">
        <f t="shared" si="4"/>
        <v>0.5</v>
      </c>
      <c r="Y8" s="98">
        <f t="shared" si="5"/>
        <v>0</v>
      </c>
      <c r="Z8" s="98">
        <f t="shared" si="6"/>
        <v>0.5</v>
      </c>
      <c r="AA8" s="98">
        <f t="shared" si="7"/>
        <v>0</v>
      </c>
      <c r="AB8" s="98">
        <f t="shared" si="8"/>
        <v>0</v>
      </c>
      <c r="AD8" s="99" t="s">
        <v>43</v>
      </c>
      <c r="AE8" s="88">
        <f>SUM(C13:C14)</f>
        <v>0</v>
      </c>
      <c r="AF8" s="89">
        <f>SUM(E13:E14)</f>
        <v>0</v>
      </c>
      <c r="AG8" s="89">
        <f>SUM(W13:W14)</f>
        <v>0</v>
      </c>
      <c r="AH8" s="88">
        <f>SUM(Y13:Y14)</f>
        <v>0</v>
      </c>
      <c r="AI8" s="89">
        <f>SUM(AA13:AA14)</f>
        <v>0</v>
      </c>
      <c r="AJ8" s="100" t="s">
        <v>44</v>
      </c>
      <c r="AK8" s="91">
        <f>SUM(F10:F11)</f>
        <v>0</v>
      </c>
      <c r="AL8" s="91">
        <f>SUM(H10:H11)</f>
        <v>0</v>
      </c>
      <c r="AM8" s="91">
        <f>SUM(X10:X11)</f>
        <v>0</v>
      </c>
      <c r="AN8" s="91">
        <f>SUM(Z10:Z11)</f>
        <v>0</v>
      </c>
      <c r="AO8" s="91">
        <f>SUM(AB10:AB11)</f>
        <v>0</v>
      </c>
    </row>
    <row r="9" spans="1:41" ht="16.5">
      <c r="A9" s="73"/>
      <c r="B9" s="92" t="s">
        <v>45</v>
      </c>
      <c r="C9" s="75"/>
      <c r="D9" s="75"/>
      <c r="E9" s="76"/>
      <c r="F9" s="75"/>
      <c r="G9" s="75"/>
      <c r="H9" s="76"/>
      <c r="I9" s="77">
        <f t="shared" si="0"/>
        <v>0</v>
      </c>
      <c r="J9" s="77">
        <f t="shared" si="1"/>
        <v>0</v>
      </c>
      <c r="K9" s="78">
        <f t="shared" si="9"/>
        <v>0</v>
      </c>
      <c r="L9" s="93">
        <f t="shared" si="2"/>
        <v>0</v>
      </c>
      <c r="M9" s="93">
        <f>F9*0.5</f>
        <v>0</v>
      </c>
      <c r="N9" s="94">
        <f>L9-E9</f>
        <v>0</v>
      </c>
      <c r="O9" s="94">
        <f aca="true" t="shared" si="15" ref="O9:O18">M9-H9</f>
        <v>0</v>
      </c>
      <c r="P9" s="94">
        <f t="shared" si="10"/>
        <v>0</v>
      </c>
      <c r="Q9" s="94">
        <f aca="true" t="shared" si="16" ref="Q9:Q18">IF(M9&gt;=H9,O9,$R$4)</f>
        <v>0</v>
      </c>
      <c r="R9" s="95">
        <f t="shared" si="11"/>
        <v>0</v>
      </c>
      <c r="S9" s="96">
        <f aca="true" t="shared" si="17" ref="S9:S18">IF(H9&gt;=M9,-O9,$P$4)</f>
        <v>0</v>
      </c>
      <c r="T9" s="83">
        <f t="shared" si="12"/>
        <v>0</v>
      </c>
      <c r="U9" s="84">
        <f t="shared" si="13"/>
        <v>0</v>
      </c>
      <c r="V9" s="85">
        <f t="shared" si="14"/>
        <v>0</v>
      </c>
      <c r="W9" s="97">
        <f t="shared" si="3"/>
        <v>0</v>
      </c>
      <c r="X9" s="98">
        <f t="shared" si="4"/>
        <v>0</v>
      </c>
      <c r="Y9" s="98">
        <f t="shared" si="5"/>
        <v>0</v>
      </c>
      <c r="Z9" s="98">
        <f t="shared" si="6"/>
        <v>0</v>
      </c>
      <c r="AA9" s="98">
        <f t="shared" si="7"/>
        <v>0</v>
      </c>
      <c r="AB9" s="98">
        <f t="shared" si="8"/>
        <v>0</v>
      </c>
      <c r="AD9" s="99" t="s">
        <v>46</v>
      </c>
      <c r="AE9" s="101">
        <f>SUM(C15:C18)</f>
        <v>1</v>
      </c>
      <c r="AF9" s="102">
        <f>SUM(E15:E18)</f>
        <v>0</v>
      </c>
      <c r="AG9" s="89">
        <f>SUM(W15:W18)</f>
        <v>1</v>
      </c>
      <c r="AH9" s="89">
        <f>SUM(Y15:Y18)</f>
        <v>1</v>
      </c>
      <c r="AI9" s="89">
        <f>SUM(AA15:AA18)</f>
        <v>0</v>
      </c>
      <c r="AJ9" s="100" t="s">
        <v>47</v>
      </c>
      <c r="AK9" s="91">
        <f>SUM(F12:F18)</f>
        <v>0</v>
      </c>
      <c r="AL9" s="91">
        <f>SUM(H12:H18)</f>
        <v>0</v>
      </c>
      <c r="AM9" s="91">
        <f>SUM(X12:X18)</f>
        <v>0</v>
      </c>
      <c r="AN9" s="91">
        <f>SUM(Z12:Z18)</f>
        <v>0</v>
      </c>
      <c r="AO9" s="91">
        <f>SUM(AB12:AB18)</f>
        <v>0</v>
      </c>
    </row>
    <row r="10" spans="1:41" ht="27.75">
      <c r="A10" s="73"/>
      <c r="B10" s="92" t="s">
        <v>48</v>
      </c>
      <c r="C10" s="75">
        <v>1</v>
      </c>
      <c r="D10" s="75">
        <v>0</v>
      </c>
      <c r="E10" s="76">
        <v>0</v>
      </c>
      <c r="F10" s="75"/>
      <c r="G10" s="75"/>
      <c r="H10" s="76"/>
      <c r="I10" s="77">
        <f t="shared" si="0"/>
        <v>1</v>
      </c>
      <c r="J10" s="77">
        <f t="shared" si="1"/>
        <v>0</v>
      </c>
      <c r="K10" s="78">
        <f t="shared" si="9"/>
        <v>0</v>
      </c>
      <c r="L10" s="93">
        <f t="shared" si="2"/>
        <v>0.5</v>
      </c>
      <c r="M10" s="94">
        <f>F10*0.75</f>
        <v>0</v>
      </c>
      <c r="N10" s="94">
        <f>L10-E10</f>
        <v>0.5</v>
      </c>
      <c r="O10" s="94">
        <f t="shared" si="15"/>
        <v>0</v>
      </c>
      <c r="P10" s="94">
        <f t="shared" si="10"/>
        <v>0.5</v>
      </c>
      <c r="Q10" s="94">
        <f t="shared" si="16"/>
        <v>0</v>
      </c>
      <c r="R10" s="95" t="str">
        <f t="shared" si="11"/>
        <v>дефіцит ставок</v>
      </c>
      <c r="S10" s="96">
        <f t="shared" si="17"/>
        <v>0</v>
      </c>
      <c r="T10" s="83">
        <f t="shared" si="12"/>
        <v>0.5</v>
      </c>
      <c r="U10" s="84">
        <f t="shared" si="13"/>
        <v>0.5</v>
      </c>
      <c r="V10" s="85">
        <f t="shared" si="14"/>
        <v>0</v>
      </c>
      <c r="W10" s="97">
        <f t="shared" si="3"/>
        <v>0.5</v>
      </c>
      <c r="X10" s="98">
        <f t="shared" si="4"/>
        <v>0</v>
      </c>
      <c r="Y10" s="98">
        <f t="shared" si="5"/>
        <v>0.5</v>
      </c>
      <c r="Z10" s="98">
        <f t="shared" si="6"/>
        <v>0</v>
      </c>
      <c r="AA10" s="98">
        <f t="shared" si="7"/>
        <v>0</v>
      </c>
      <c r="AB10" s="98">
        <f t="shared" si="8"/>
        <v>0</v>
      </c>
      <c r="AD10" s="103" t="s">
        <v>49</v>
      </c>
      <c r="AE10" s="104">
        <f>SUM(AE7:AE9)</f>
        <v>2</v>
      </c>
      <c r="AF10" s="104">
        <f>SUM(AF7:AF9)</f>
        <v>0</v>
      </c>
      <c r="AG10" s="104">
        <f>SUM(AG7:AG9)</f>
        <v>1.5</v>
      </c>
      <c r="AH10" s="104">
        <f>SUM(AH7:AH9)</f>
        <v>1.5</v>
      </c>
      <c r="AI10" s="104">
        <f>SUM(AI7:AI9)</f>
        <v>0</v>
      </c>
      <c r="AJ10" s="105" t="s">
        <v>50</v>
      </c>
      <c r="AK10" s="106">
        <f>SUM(AK7:AK9)</f>
        <v>13</v>
      </c>
      <c r="AL10" s="106">
        <f>SUM(AL7:AL9)</f>
        <v>0</v>
      </c>
      <c r="AM10" s="106">
        <f>SUM(AM7:AM9)</f>
        <v>6.5</v>
      </c>
      <c r="AN10" s="106">
        <f>SUM(AN7:AN9)</f>
        <v>6.5</v>
      </c>
      <c r="AO10" s="106">
        <f>SUM(AO7:AO9)</f>
        <v>0</v>
      </c>
    </row>
    <row r="11" spans="1:41" s="114" customFormat="1" ht="16.5" customHeight="1">
      <c r="A11" s="107"/>
      <c r="B11" s="92" t="s">
        <v>51</v>
      </c>
      <c r="C11" s="75"/>
      <c r="D11" s="75"/>
      <c r="E11" s="76"/>
      <c r="F11" s="75"/>
      <c r="G11" s="75"/>
      <c r="H11" s="76"/>
      <c r="I11" s="77">
        <f t="shared" si="0"/>
        <v>0</v>
      </c>
      <c r="J11" s="77">
        <f t="shared" si="1"/>
        <v>0</v>
      </c>
      <c r="K11" s="78">
        <f t="shared" si="9"/>
        <v>0</v>
      </c>
      <c r="L11" s="93">
        <f t="shared" si="2"/>
        <v>0</v>
      </c>
      <c r="M11" s="108">
        <f>F11*0.75</f>
        <v>0</v>
      </c>
      <c r="N11" s="108">
        <f>L11-E11</f>
        <v>0</v>
      </c>
      <c r="O11" s="108">
        <f t="shared" si="15"/>
        <v>0</v>
      </c>
      <c r="P11" s="108">
        <f t="shared" si="10"/>
        <v>0</v>
      </c>
      <c r="Q11" s="108">
        <f t="shared" si="16"/>
        <v>0</v>
      </c>
      <c r="R11" s="109">
        <f t="shared" si="11"/>
        <v>0</v>
      </c>
      <c r="S11" s="110">
        <f t="shared" si="17"/>
        <v>0</v>
      </c>
      <c r="T11" s="111">
        <f t="shared" si="12"/>
        <v>0</v>
      </c>
      <c r="U11" s="112">
        <f t="shared" si="13"/>
        <v>0</v>
      </c>
      <c r="V11" s="113">
        <f t="shared" si="14"/>
        <v>0</v>
      </c>
      <c r="W11" s="97">
        <f t="shared" si="3"/>
        <v>0</v>
      </c>
      <c r="X11" s="98">
        <f t="shared" si="4"/>
        <v>0</v>
      </c>
      <c r="Y11" s="98">
        <f t="shared" si="5"/>
        <v>0</v>
      </c>
      <c r="Z11" s="98">
        <f t="shared" si="6"/>
        <v>0</v>
      </c>
      <c r="AA11" s="98">
        <f t="shared" si="7"/>
        <v>0</v>
      </c>
      <c r="AB11" s="98">
        <f t="shared" si="8"/>
        <v>0</v>
      </c>
      <c r="AD11" s="115"/>
      <c r="AE11" s="116"/>
      <c r="AF11" s="116"/>
      <c r="AG11" s="117"/>
      <c r="AH11" s="117"/>
      <c r="AI11" s="118"/>
      <c r="AJ11" s="115"/>
      <c r="AK11" s="119"/>
      <c r="AL11" s="119"/>
      <c r="AM11" s="117"/>
      <c r="AN11" s="117"/>
      <c r="AO11" s="117"/>
    </row>
    <row r="12" spans="1:40" ht="16.5">
      <c r="A12" s="73"/>
      <c r="B12" s="92" t="s">
        <v>52</v>
      </c>
      <c r="C12" s="75"/>
      <c r="D12" s="75"/>
      <c r="E12" s="76"/>
      <c r="F12" s="75"/>
      <c r="G12" s="75"/>
      <c r="H12" s="76"/>
      <c r="I12" s="77">
        <f t="shared" si="0"/>
        <v>0</v>
      </c>
      <c r="J12" s="77">
        <f t="shared" si="1"/>
        <v>0</v>
      </c>
      <c r="K12" s="78">
        <f t="shared" si="9"/>
        <v>0</v>
      </c>
      <c r="L12" s="120">
        <f t="shared" si="2"/>
        <v>0</v>
      </c>
      <c r="M12" s="94">
        <f>F12*1</f>
        <v>0</v>
      </c>
      <c r="N12" s="94">
        <f aca="true" t="shared" si="18" ref="N12:N18">L12-E12</f>
        <v>0</v>
      </c>
      <c r="O12" s="94">
        <f t="shared" si="15"/>
        <v>0</v>
      </c>
      <c r="P12" s="94">
        <f t="shared" si="10"/>
        <v>0</v>
      </c>
      <c r="Q12" s="94">
        <f t="shared" si="16"/>
        <v>0</v>
      </c>
      <c r="R12" s="95">
        <f t="shared" si="11"/>
        <v>0</v>
      </c>
      <c r="S12" s="96">
        <f t="shared" si="17"/>
        <v>0</v>
      </c>
      <c r="T12" s="83">
        <f t="shared" si="12"/>
        <v>0</v>
      </c>
      <c r="U12" s="84">
        <f t="shared" si="13"/>
        <v>0</v>
      </c>
      <c r="V12" s="85">
        <f t="shared" si="14"/>
        <v>0</v>
      </c>
      <c r="W12" s="97">
        <f t="shared" si="3"/>
        <v>0</v>
      </c>
      <c r="X12" s="98">
        <f t="shared" si="4"/>
        <v>0</v>
      </c>
      <c r="Y12" s="98">
        <f t="shared" si="5"/>
        <v>0</v>
      </c>
      <c r="Z12" s="98">
        <f t="shared" si="6"/>
        <v>0</v>
      </c>
      <c r="AA12" s="98">
        <f t="shared" si="7"/>
        <v>0</v>
      </c>
      <c r="AB12" s="98">
        <f t="shared" si="8"/>
        <v>0</v>
      </c>
      <c r="AJ12" s="121"/>
      <c r="AK12" s="4"/>
      <c r="AL12" s="4"/>
      <c r="AM12" s="4"/>
      <c r="AN12" s="4"/>
    </row>
    <row r="13" spans="1:40" ht="16.5">
      <c r="A13" s="73"/>
      <c r="B13" s="92" t="s">
        <v>53</v>
      </c>
      <c r="C13" s="75"/>
      <c r="D13" s="75"/>
      <c r="E13" s="76"/>
      <c r="F13" s="75"/>
      <c r="G13" s="75"/>
      <c r="H13" s="76"/>
      <c r="I13" s="77">
        <f t="shared" si="0"/>
        <v>0</v>
      </c>
      <c r="J13" s="77">
        <f t="shared" si="1"/>
        <v>0</v>
      </c>
      <c r="K13" s="78">
        <f t="shared" si="9"/>
        <v>0</v>
      </c>
      <c r="L13" s="120">
        <f>C13*0.75</f>
        <v>0</v>
      </c>
      <c r="M13" s="94">
        <f aca="true" t="shared" si="19" ref="M13:M18">F13*1</f>
        <v>0</v>
      </c>
      <c r="N13" s="94">
        <f t="shared" si="18"/>
        <v>0</v>
      </c>
      <c r="O13" s="94">
        <f t="shared" si="15"/>
        <v>0</v>
      </c>
      <c r="P13" s="94">
        <f t="shared" si="10"/>
        <v>0</v>
      </c>
      <c r="Q13" s="94">
        <f t="shared" si="16"/>
        <v>0</v>
      </c>
      <c r="R13" s="95">
        <f t="shared" si="11"/>
        <v>0</v>
      </c>
      <c r="S13" s="96">
        <f t="shared" si="17"/>
        <v>0</v>
      </c>
      <c r="T13" s="111">
        <f t="shared" si="12"/>
        <v>0</v>
      </c>
      <c r="U13" s="112">
        <f t="shared" si="13"/>
        <v>0</v>
      </c>
      <c r="V13" s="113">
        <f t="shared" si="14"/>
        <v>0</v>
      </c>
      <c r="W13" s="97">
        <f t="shared" si="3"/>
        <v>0</v>
      </c>
      <c r="X13" s="98">
        <f t="shared" si="4"/>
        <v>0</v>
      </c>
      <c r="Y13" s="98">
        <f t="shared" si="5"/>
        <v>0</v>
      </c>
      <c r="Z13" s="98">
        <f t="shared" si="6"/>
        <v>0</v>
      </c>
      <c r="AA13" s="98">
        <f t="shared" si="7"/>
        <v>0</v>
      </c>
      <c r="AB13" s="98">
        <f t="shared" si="8"/>
        <v>0</v>
      </c>
      <c r="AD13" s="122" t="s">
        <v>54</v>
      </c>
      <c r="AJ13" s="122" t="s">
        <v>55</v>
      </c>
      <c r="AK13" s="4"/>
      <c r="AL13" s="4"/>
      <c r="AM13" s="4"/>
      <c r="AN13" s="4"/>
    </row>
    <row r="14" spans="1:40" ht="24" customHeight="1">
      <c r="A14" s="73"/>
      <c r="B14" s="92" t="s">
        <v>56</v>
      </c>
      <c r="C14" s="75"/>
      <c r="D14" s="75"/>
      <c r="E14" s="76"/>
      <c r="F14" s="75"/>
      <c r="G14" s="75"/>
      <c r="H14" s="76"/>
      <c r="I14" s="77">
        <f t="shared" si="0"/>
        <v>0</v>
      </c>
      <c r="J14" s="77">
        <f t="shared" si="1"/>
        <v>0</v>
      </c>
      <c r="K14" s="78">
        <f t="shared" si="9"/>
        <v>0</v>
      </c>
      <c r="L14" s="120">
        <f>C14*0.75</f>
        <v>0</v>
      </c>
      <c r="M14" s="94">
        <f t="shared" si="19"/>
        <v>0</v>
      </c>
      <c r="N14" s="94">
        <f t="shared" si="18"/>
        <v>0</v>
      </c>
      <c r="O14" s="94">
        <f t="shared" si="15"/>
        <v>0</v>
      </c>
      <c r="P14" s="94">
        <f t="shared" si="10"/>
        <v>0</v>
      </c>
      <c r="Q14" s="94">
        <f t="shared" si="16"/>
        <v>0</v>
      </c>
      <c r="R14" s="95">
        <f t="shared" si="11"/>
        <v>0</v>
      </c>
      <c r="S14" s="96">
        <f t="shared" si="17"/>
        <v>0</v>
      </c>
      <c r="T14" s="111">
        <f t="shared" si="12"/>
        <v>0</v>
      </c>
      <c r="U14" s="112">
        <f t="shared" si="13"/>
        <v>0</v>
      </c>
      <c r="V14" s="113">
        <f t="shared" si="14"/>
        <v>0</v>
      </c>
      <c r="W14" s="97">
        <f t="shared" si="3"/>
        <v>0</v>
      </c>
      <c r="X14" s="98">
        <f t="shared" si="4"/>
        <v>0</v>
      </c>
      <c r="Y14" s="98">
        <f t="shared" si="5"/>
        <v>0</v>
      </c>
      <c r="Z14" s="98">
        <f t="shared" si="6"/>
        <v>0</v>
      </c>
      <c r="AA14" s="98">
        <f t="shared" si="7"/>
        <v>0</v>
      </c>
      <c r="AB14" s="98">
        <f t="shared" si="8"/>
        <v>0</v>
      </c>
      <c r="AD14" s="72" t="s">
        <v>57</v>
      </c>
      <c r="AE14" s="68" t="s">
        <v>58</v>
      </c>
      <c r="AF14" s="123" t="s">
        <v>36</v>
      </c>
      <c r="AG14" s="123" t="s">
        <v>11</v>
      </c>
      <c r="AH14" s="124" t="s">
        <v>38</v>
      </c>
      <c r="AJ14" s="125"/>
      <c r="AK14" s="70" t="s">
        <v>59</v>
      </c>
      <c r="AL14" s="70" t="s">
        <v>60</v>
      </c>
      <c r="AM14" s="126" t="s">
        <v>61</v>
      </c>
      <c r="AN14" s="127"/>
    </row>
    <row r="15" spans="1:40" ht="27.75">
      <c r="A15" s="73"/>
      <c r="B15" s="92" t="s">
        <v>62</v>
      </c>
      <c r="C15" s="75">
        <v>1</v>
      </c>
      <c r="D15" s="75">
        <v>0</v>
      </c>
      <c r="E15" s="76">
        <v>0</v>
      </c>
      <c r="F15" s="75"/>
      <c r="G15" s="75"/>
      <c r="H15" s="76"/>
      <c r="I15" s="77">
        <f t="shared" si="0"/>
        <v>1</v>
      </c>
      <c r="J15" s="77">
        <f t="shared" si="1"/>
        <v>0</v>
      </c>
      <c r="K15" s="78">
        <f t="shared" si="9"/>
        <v>0</v>
      </c>
      <c r="L15" s="120">
        <f>C15*1</f>
        <v>1</v>
      </c>
      <c r="M15" s="94">
        <f t="shared" si="19"/>
        <v>0</v>
      </c>
      <c r="N15" s="94">
        <f t="shared" si="18"/>
        <v>1</v>
      </c>
      <c r="O15" s="94">
        <f t="shared" si="15"/>
        <v>0</v>
      </c>
      <c r="P15" s="94">
        <f t="shared" si="10"/>
        <v>1</v>
      </c>
      <c r="Q15" s="94">
        <f t="shared" si="16"/>
        <v>0</v>
      </c>
      <c r="R15" s="95" t="str">
        <f t="shared" si="11"/>
        <v>дефіцит ставок</v>
      </c>
      <c r="S15" s="96">
        <f t="shared" si="17"/>
        <v>0</v>
      </c>
      <c r="T15" s="111">
        <f t="shared" si="12"/>
        <v>1</v>
      </c>
      <c r="U15" s="112">
        <f t="shared" si="13"/>
        <v>1</v>
      </c>
      <c r="V15" s="113">
        <f t="shared" si="14"/>
        <v>0</v>
      </c>
      <c r="W15" s="97">
        <f t="shared" si="3"/>
        <v>1</v>
      </c>
      <c r="X15" s="98">
        <f t="shared" si="4"/>
        <v>0</v>
      </c>
      <c r="Y15" s="98">
        <f t="shared" si="5"/>
        <v>1</v>
      </c>
      <c r="Z15" s="98">
        <f t="shared" si="6"/>
        <v>0</v>
      </c>
      <c r="AA15" s="98">
        <f t="shared" si="7"/>
        <v>0</v>
      </c>
      <c r="AB15" s="98">
        <f t="shared" si="8"/>
        <v>0</v>
      </c>
      <c r="AD15" s="128" t="s">
        <v>63</v>
      </c>
      <c r="AE15" s="129">
        <f>I20</f>
        <v>0</v>
      </c>
      <c r="AF15" s="130">
        <f>K20</f>
        <v>0</v>
      </c>
      <c r="AG15" s="130">
        <f aca="true" t="shared" si="20" ref="AG15:AH17">U20</f>
        <v>0</v>
      </c>
      <c r="AH15" s="129">
        <f t="shared" si="20"/>
        <v>0</v>
      </c>
      <c r="AJ15" s="131" t="s">
        <v>64</v>
      </c>
      <c r="AK15" s="132">
        <f>AE10+AK10</f>
        <v>15</v>
      </c>
      <c r="AL15" s="133">
        <f>AE19</f>
        <v>0</v>
      </c>
      <c r="AM15" s="133">
        <f>AK15+AL15</f>
        <v>15</v>
      </c>
      <c r="AN15" s="134"/>
    </row>
    <row r="16" spans="1:40" ht="16.5">
      <c r="A16" s="73"/>
      <c r="B16" s="92" t="s">
        <v>65</v>
      </c>
      <c r="C16" s="75"/>
      <c r="D16" s="75"/>
      <c r="E16" s="76"/>
      <c r="F16" s="75"/>
      <c r="G16" s="75"/>
      <c r="H16" s="76"/>
      <c r="I16" s="77">
        <f t="shared" si="0"/>
        <v>0</v>
      </c>
      <c r="J16" s="77">
        <f t="shared" si="1"/>
        <v>0</v>
      </c>
      <c r="K16" s="78">
        <f t="shared" si="9"/>
        <v>0</v>
      </c>
      <c r="L16" s="120">
        <f>C16*1</f>
        <v>0</v>
      </c>
      <c r="M16" s="94">
        <f t="shared" si="19"/>
        <v>0</v>
      </c>
      <c r="N16" s="94">
        <f t="shared" si="18"/>
        <v>0</v>
      </c>
      <c r="O16" s="94">
        <f t="shared" si="15"/>
        <v>0</v>
      </c>
      <c r="P16" s="94">
        <f t="shared" si="10"/>
        <v>0</v>
      </c>
      <c r="Q16" s="94">
        <f t="shared" si="16"/>
        <v>0</v>
      </c>
      <c r="R16" s="95">
        <f t="shared" si="11"/>
        <v>0</v>
      </c>
      <c r="S16" s="96">
        <f t="shared" si="17"/>
        <v>0</v>
      </c>
      <c r="T16" s="111">
        <f t="shared" si="12"/>
        <v>0</v>
      </c>
      <c r="U16" s="112">
        <f t="shared" si="13"/>
        <v>0</v>
      </c>
      <c r="V16" s="113">
        <f t="shared" si="14"/>
        <v>0</v>
      </c>
      <c r="W16" s="97">
        <f t="shared" si="3"/>
        <v>0</v>
      </c>
      <c r="X16" s="98">
        <f t="shared" si="4"/>
        <v>0</v>
      </c>
      <c r="Y16" s="98">
        <f t="shared" si="5"/>
        <v>0</v>
      </c>
      <c r="Z16" s="98">
        <f t="shared" si="6"/>
        <v>0</v>
      </c>
      <c r="AA16" s="98">
        <f t="shared" si="7"/>
        <v>0</v>
      </c>
      <c r="AB16" s="98">
        <f t="shared" si="8"/>
        <v>0</v>
      </c>
      <c r="AD16" s="135" t="s">
        <v>66</v>
      </c>
      <c r="AE16" s="129">
        <f>I21</f>
        <v>0</v>
      </c>
      <c r="AF16" s="130">
        <f>K21</f>
        <v>0</v>
      </c>
      <c r="AG16" s="130">
        <f t="shared" si="20"/>
        <v>0</v>
      </c>
      <c r="AH16" s="129">
        <f t="shared" si="20"/>
        <v>0</v>
      </c>
      <c r="AJ16" s="136" t="s">
        <v>67</v>
      </c>
      <c r="AK16" s="132">
        <f>AF10+AL10</f>
        <v>0</v>
      </c>
      <c r="AL16" s="91">
        <f>AF19</f>
        <v>0</v>
      </c>
      <c r="AM16" s="133">
        <f>AK16+AL16</f>
        <v>0</v>
      </c>
      <c r="AN16" s="134"/>
    </row>
    <row r="17" spans="1:40" ht="16.5">
      <c r="A17" s="73"/>
      <c r="B17" s="92" t="s">
        <v>68</v>
      </c>
      <c r="C17" s="75"/>
      <c r="D17" s="75"/>
      <c r="E17" s="76"/>
      <c r="F17" s="75"/>
      <c r="G17" s="75"/>
      <c r="H17" s="76"/>
      <c r="I17" s="77">
        <f t="shared" si="0"/>
        <v>0</v>
      </c>
      <c r="J17" s="77">
        <f t="shared" si="1"/>
        <v>0</v>
      </c>
      <c r="K17" s="78">
        <f t="shared" si="9"/>
        <v>0</v>
      </c>
      <c r="L17" s="120">
        <f>C17*1</f>
        <v>0</v>
      </c>
      <c r="M17" s="94">
        <f t="shared" si="19"/>
        <v>0</v>
      </c>
      <c r="N17" s="94">
        <f t="shared" si="18"/>
        <v>0</v>
      </c>
      <c r="O17" s="94">
        <f t="shared" si="15"/>
        <v>0</v>
      </c>
      <c r="P17" s="94">
        <f t="shared" si="10"/>
        <v>0</v>
      </c>
      <c r="Q17" s="94">
        <f t="shared" si="16"/>
        <v>0</v>
      </c>
      <c r="R17" s="95">
        <f t="shared" si="11"/>
        <v>0</v>
      </c>
      <c r="S17" s="96">
        <f t="shared" si="17"/>
        <v>0</v>
      </c>
      <c r="T17" s="111">
        <f t="shared" si="12"/>
        <v>0</v>
      </c>
      <c r="U17" s="112">
        <f t="shared" si="13"/>
        <v>0</v>
      </c>
      <c r="V17" s="113">
        <f t="shared" si="14"/>
        <v>0</v>
      </c>
      <c r="W17" s="97">
        <f t="shared" si="3"/>
        <v>0</v>
      </c>
      <c r="X17" s="98">
        <f t="shared" si="4"/>
        <v>0</v>
      </c>
      <c r="Y17" s="98">
        <f t="shared" si="5"/>
        <v>0</v>
      </c>
      <c r="Z17" s="98">
        <f t="shared" si="6"/>
        <v>0</v>
      </c>
      <c r="AA17" s="98">
        <f t="shared" si="7"/>
        <v>0</v>
      </c>
      <c r="AB17" s="98">
        <f t="shared" si="8"/>
        <v>0</v>
      </c>
      <c r="AD17" s="135" t="s">
        <v>69</v>
      </c>
      <c r="AE17" s="129">
        <f>I22</f>
        <v>0</v>
      </c>
      <c r="AF17" s="130">
        <f>K22</f>
        <v>0</v>
      </c>
      <c r="AG17" s="130">
        <f t="shared" si="20"/>
        <v>0</v>
      </c>
      <c r="AH17" s="129">
        <f t="shared" si="20"/>
        <v>0</v>
      </c>
      <c r="AJ17" s="137" t="s">
        <v>70</v>
      </c>
      <c r="AK17" s="132">
        <f>AG10+AM10</f>
        <v>8</v>
      </c>
      <c r="AL17" s="138"/>
      <c r="AM17" s="133">
        <f>AK17+AL17</f>
        <v>8</v>
      </c>
      <c r="AN17" s="134"/>
    </row>
    <row r="18" spans="1:40" ht="16.5">
      <c r="A18" s="73"/>
      <c r="B18" s="139" t="s">
        <v>71</v>
      </c>
      <c r="C18" s="75"/>
      <c r="D18" s="75"/>
      <c r="E18" s="76"/>
      <c r="F18" s="75"/>
      <c r="G18" s="75"/>
      <c r="H18" s="76"/>
      <c r="I18" s="77">
        <f t="shared" si="0"/>
        <v>0</v>
      </c>
      <c r="J18" s="77">
        <f t="shared" si="1"/>
        <v>0</v>
      </c>
      <c r="K18" s="78">
        <f t="shared" si="9"/>
        <v>0</v>
      </c>
      <c r="L18" s="120">
        <f>C18*1</f>
        <v>0</v>
      </c>
      <c r="M18" s="94">
        <f t="shared" si="19"/>
        <v>0</v>
      </c>
      <c r="N18" s="94">
        <f t="shared" si="18"/>
        <v>0</v>
      </c>
      <c r="O18" s="94">
        <f t="shared" si="15"/>
        <v>0</v>
      </c>
      <c r="P18" s="94">
        <f t="shared" si="10"/>
        <v>0</v>
      </c>
      <c r="Q18" s="94">
        <f t="shared" si="16"/>
        <v>0</v>
      </c>
      <c r="R18" s="95">
        <f t="shared" si="11"/>
        <v>0</v>
      </c>
      <c r="S18" s="96">
        <f t="shared" si="17"/>
        <v>0</v>
      </c>
      <c r="T18" s="111">
        <f t="shared" si="12"/>
        <v>0</v>
      </c>
      <c r="U18" s="112">
        <f t="shared" si="13"/>
        <v>0</v>
      </c>
      <c r="V18" s="113">
        <f t="shared" si="14"/>
        <v>0</v>
      </c>
      <c r="W18" s="97">
        <f t="shared" si="3"/>
        <v>0</v>
      </c>
      <c r="X18" s="98">
        <f t="shared" si="4"/>
        <v>0</v>
      </c>
      <c r="Y18" s="98">
        <f t="shared" si="5"/>
        <v>0</v>
      </c>
      <c r="Z18" s="98">
        <f t="shared" si="6"/>
        <v>0</v>
      </c>
      <c r="AA18" s="98">
        <f t="shared" si="7"/>
        <v>0</v>
      </c>
      <c r="AB18" s="98">
        <f t="shared" si="8"/>
        <v>0</v>
      </c>
      <c r="AD18" s="140" t="s">
        <v>72</v>
      </c>
      <c r="AE18" s="141">
        <f>I23</f>
        <v>0</v>
      </c>
      <c r="AF18" s="142">
        <f>K23</f>
        <v>0</v>
      </c>
      <c r="AG18" s="142">
        <f>U23</f>
        <v>0</v>
      </c>
      <c r="AH18" s="129">
        <f>V23</f>
        <v>0</v>
      </c>
      <c r="AJ18" s="137" t="s">
        <v>73</v>
      </c>
      <c r="AK18" s="132">
        <f>AH10+AN10</f>
        <v>8</v>
      </c>
      <c r="AL18" s="143">
        <f>AG19</f>
        <v>0</v>
      </c>
      <c r="AM18" s="133">
        <f>AK18+AL18</f>
        <v>8</v>
      </c>
      <c r="AN18" s="134"/>
    </row>
    <row r="19" spans="1:41" s="158" customFormat="1" ht="16.5">
      <c r="A19" s="144"/>
      <c r="B19" s="145" t="s">
        <v>74</v>
      </c>
      <c r="C19" s="146">
        <f aca="true" t="shared" si="21" ref="C19:M19">SUM(C7:C18)</f>
        <v>2</v>
      </c>
      <c r="D19" s="146">
        <f t="shared" si="21"/>
        <v>0</v>
      </c>
      <c r="E19" s="78">
        <f t="shared" si="21"/>
        <v>0</v>
      </c>
      <c r="F19" s="146">
        <f t="shared" si="21"/>
        <v>13</v>
      </c>
      <c r="G19" s="146">
        <f t="shared" si="21"/>
        <v>0</v>
      </c>
      <c r="H19" s="78">
        <f t="shared" si="21"/>
        <v>0</v>
      </c>
      <c r="I19" s="147">
        <f t="shared" si="21"/>
        <v>15</v>
      </c>
      <c r="J19" s="147">
        <f t="shared" si="21"/>
        <v>0</v>
      </c>
      <c r="K19" s="147">
        <f t="shared" si="21"/>
        <v>0</v>
      </c>
      <c r="L19" s="148">
        <f t="shared" si="21"/>
        <v>1.5</v>
      </c>
      <c r="M19" s="148">
        <f t="shared" si="21"/>
        <v>6.5</v>
      </c>
      <c r="N19" s="149">
        <f>SUM(N11:N18)</f>
        <v>1</v>
      </c>
      <c r="O19" s="150">
        <f>SUM(O8:O18)</f>
        <v>0.5</v>
      </c>
      <c r="P19" s="151">
        <f aca="true" t="shared" si="22" ref="P19:V19">SUM(P7:P18)</f>
        <v>1.5</v>
      </c>
      <c r="Q19" s="151">
        <f t="shared" si="22"/>
        <v>6.5</v>
      </c>
      <c r="R19" s="152">
        <f t="shared" si="22"/>
        <v>0</v>
      </c>
      <c r="S19" s="152">
        <f t="shared" si="22"/>
        <v>0</v>
      </c>
      <c r="T19" s="153">
        <f t="shared" si="22"/>
        <v>8</v>
      </c>
      <c r="U19" s="154">
        <f t="shared" si="22"/>
        <v>8</v>
      </c>
      <c r="V19" s="155">
        <f t="shared" si="22"/>
        <v>0</v>
      </c>
      <c r="W19" s="156">
        <f aca="true" t="shared" si="23" ref="W19:AB19">SUM(W7:W18)</f>
        <v>1.5</v>
      </c>
      <c r="X19" s="157">
        <f t="shared" si="23"/>
        <v>6.5</v>
      </c>
      <c r="Y19" s="157">
        <f t="shared" si="23"/>
        <v>1.5</v>
      </c>
      <c r="Z19" s="157">
        <f t="shared" si="23"/>
        <v>6.5</v>
      </c>
      <c r="AA19" s="156">
        <f t="shared" si="23"/>
        <v>0</v>
      </c>
      <c r="AB19" s="157">
        <f t="shared" si="23"/>
        <v>0</v>
      </c>
      <c r="AD19" s="159" t="s">
        <v>75</v>
      </c>
      <c r="AE19" s="160">
        <f>SUM(AE15:AE18)</f>
        <v>0</v>
      </c>
      <c r="AF19" s="161">
        <f>SUM(AF15:AF18)</f>
        <v>0</v>
      </c>
      <c r="AG19" s="161">
        <f>SUM(AG15:AG18)</f>
        <v>0</v>
      </c>
      <c r="AH19" s="160">
        <f>SUM(AH15:AH18)</f>
        <v>0</v>
      </c>
      <c r="AJ19" s="137" t="s">
        <v>76</v>
      </c>
      <c r="AK19" s="132">
        <f>AI10+AO10</f>
        <v>0</v>
      </c>
      <c r="AL19" s="138">
        <f>AH19</f>
        <v>0</v>
      </c>
      <c r="AM19" s="138">
        <f>AK19+AL19</f>
        <v>0</v>
      </c>
      <c r="AN19" s="134"/>
      <c r="AO19" s="162"/>
    </row>
    <row r="20" spans="1:41" s="176" customFormat="1" ht="16.5">
      <c r="A20" s="163">
        <v>2</v>
      </c>
      <c r="B20" s="164" t="s">
        <v>63</v>
      </c>
      <c r="C20" s="165"/>
      <c r="D20" s="165"/>
      <c r="E20" s="166"/>
      <c r="F20" s="75"/>
      <c r="G20" s="75"/>
      <c r="H20" s="76"/>
      <c r="I20" s="167">
        <f t="shared" si="0"/>
        <v>0</v>
      </c>
      <c r="J20" s="77">
        <f t="shared" si="1"/>
        <v>0</v>
      </c>
      <c r="K20" s="78">
        <f aca="true" t="shared" si="24" ref="K20:K46">SUM(H20,E20)</f>
        <v>0</v>
      </c>
      <c r="L20" s="168">
        <f>C20</f>
        <v>0</v>
      </c>
      <c r="M20" s="169">
        <f>F20</f>
        <v>0</v>
      </c>
      <c r="N20" s="169">
        <f>L20-E20</f>
        <v>0</v>
      </c>
      <c r="O20" s="170">
        <f>M20-H20</f>
        <v>0</v>
      </c>
      <c r="P20" s="170">
        <f>IF(L20&gt;=E20,N20,$R$4)</f>
        <v>0</v>
      </c>
      <c r="Q20" s="170">
        <f>IF(M20&gt;=H20,O20,$R$4)</f>
        <v>0</v>
      </c>
      <c r="R20" s="171">
        <f>IF(E20&gt;=L20,-N20,$P$4)</f>
        <v>0</v>
      </c>
      <c r="S20" s="172">
        <f>IF(H20&gt;=M20,-O20,$P$4)</f>
        <v>0</v>
      </c>
      <c r="T20" s="173">
        <f>SUM(L20:M20)</f>
        <v>0</v>
      </c>
      <c r="U20" s="174">
        <f>SUM(P20:Q20)</f>
        <v>0</v>
      </c>
      <c r="V20" s="175">
        <f>SUM(R20:S20)</f>
        <v>0</v>
      </c>
      <c r="W20" s="97">
        <f aca="true" t="shared" si="25" ref="W20:X23">SUM(L20)</f>
        <v>0</v>
      </c>
      <c r="X20" s="98">
        <f t="shared" si="25"/>
        <v>0</v>
      </c>
      <c r="Y20" s="98">
        <f aca="true" t="shared" si="26" ref="Y20:AB23">SUM(P20)</f>
        <v>0</v>
      </c>
      <c r="Z20" s="98">
        <f t="shared" si="26"/>
        <v>0</v>
      </c>
      <c r="AA20" s="98">
        <f t="shared" si="26"/>
        <v>0</v>
      </c>
      <c r="AB20" s="98">
        <f t="shared" si="26"/>
        <v>0</v>
      </c>
      <c r="AE20" s="177"/>
      <c r="AF20" s="177"/>
      <c r="AG20" s="177"/>
      <c r="AH20" s="177"/>
      <c r="AK20" s="6"/>
      <c r="AL20" s="178"/>
      <c r="AM20" s="178"/>
      <c r="AN20" s="179"/>
      <c r="AO20" s="6"/>
    </row>
    <row r="21" spans="1:41" s="176" customFormat="1" ht="26.25">
      <c r="A21" s="180"/>
      <c r="B21" s="181" t="s">
        <v>77</v>
      </c>
      <c r="C21" s="75"/>
      <c r="D21" s="75"/>
      <c r="E21" s="76"/>
      <c r="F21" s="75"/>
      <c r="G21" s="75"/>
      <c r="H21" s="76"/>
      <c r="I21" s="167">
        <f t="shared" si="0"/>
        <v>0</v>
      </c>
      <c r="J21" s="77">
        <f t="shared" si="1"/>
        <v>0</v>
      </c>
      <c r="K21" s="78">
        <f t="shared" si="24"/>
        <v>0</v>
      </c>
      <c r="L21" s="168">
        <f>C21</f>
        <v>0</v>
      </c>
      <c r="M21" s="169">
        <f>F21</f>
        <v>0</v>
      </c>
      <c r="N21" s="182">
        <f>L21-E21</f>
        <v>0</v>
      </c>
      <c r="O21" s="183">
        <f>M21-H21</f>
        <v>0</v>
      </c>
      <c r="P21" s="170">
        <f>IF(L21&gt;=E21,N21,$R$4)</f>
        <v>0</v>
      </c>
      <c r="Q21" s="170">
        <f>IF(M21&gt;=H21,O21,$R$4)</f>
        <v>0</v>
      </c>
      <c r="R21" s="171">
        <f>IF(E21&gt;=L21,-N21,$P$4)</f>
        <v>0</v>
      </c>
      <c r="S21" s="172">
        <f>IF(H21&gt;=M21,-O21,$P$4)</f>
        <v>0</v>
      </c>
      <c r="T21" s="111">
        <f>SUM(L21:M21)</f>
        <v>0</v>
      </c>
      <c r="U21" s="112">
        <f>SUM(P21:Q21)</f>
        <v>0</v>
      </c>
      <c r="V21" s="113">
        <f>SUM(R21:S21)</f>
        <v>0</v>
      </c>
      <c r="W21" s="97">
        <f t="shared" si="25"/>
        <v>0</v>
      </c>
      <c r="X21" s="98">
        <f t="shared" si="25"/>
        <v>0</v>
      </c>
      <c r="Y21" s="98">
        <f t="shared" si="26"/>
        <v>0</v>
      </c>
      <c r="Z21" s="98">
        <f t="shared" si="26"/>
        <v>0</v>
      </c>
      <c r="AA21" s="98">
        <f t="shared" si="26"/>
        <v>0</v>
      </c>
      <c r="AB21" s="98">
        <f t="shared" si="26"/>
        <v>0</v>
      </c>
      <c r="AD21" s="184"/>
      <c r="AE21" s="6"/>
      <c r="AF21" s="6"/>
      <c r="AG21" s="6"/>
      <c r="AH21" s="6"/>
      <c r="AI21" s="6"/>
      <c r="AJ21" s="185"/>
      <c r="AK21" s="6"/>
      <c r="AL21" s="6"/>
      <c r="AM21" s="6"/>
      <c r="AN21" s="6"/>
      <c r="AO21" s="6"/>
    </row>
    <row r="22" spans="1:41" s="176" customFormat="1" ht="12.75" customHeight="1">
      <c r="A22" s="180"/>
      <c r="B22" s="186" t="s">
        <v>69</v>
      </c>
      <c r="C22" s="75"/>
      <c r="D22" s="75"/>
      <c r="E22" s="76"/>
      <c r="F22" s="75"/>
      <c r="G22" s="75"/>
      <c r="H22" s="76"/>
      <c r="I22" s="167">
        <f t="shared" si="0"/>
        <v>0</v>
      </c>
      <c r="J22" s="77">
        <f t="shared" si="1"/>
        <v>0</v>
      </c>
      <c r="K22" s="78">
        <f t="shared" si="24"/>
        <v>0</v>
      </c>
      <c r="L22" s="187">
        <f>C22</f>
        <v>0</v>
      </c>
      <c r="M22" s="182">
        <f>F22</f>
        <v>0</v>
      </c>
      <c r="N22" s="182">
        <f>L22-E22</f>
        <v>0</v>
      </c>
      <c r="O22" s="182">
        <f>M22-H22</f>
        <v>0</v>
      </c>
      <c r="P22" s="182">
        <f>IF(L22&gt;=E22,N22,$R$4)</f>
        <v>0</v>
      </c>
      <c r="Q22" s="182">
        <f>IF(M22&gt;=H22,O22,$R$4)</f>
        <v>0</v>
      </c>
      <c r="R22" s="188">
        <f>IF(E22&gt;=L22,-N22,$P$4)</f>
        <v>0</v>
      </c>
      <c r="S22" s="189">
        <f>IF(H22&gt;=M22,-O22,$P$4)</f>
        <v>0</v>
      </c>
      <c r="T22" s="173">
        <f>SUM(L22:M22)</f>
        <v>0</v>
      </c>
      <c r="U22" s="173">
        <f>SUM(P22:Q22)</f>
        <v>0</v>
      </c>
      <c r="V22" s="175">
        <f>SUM(R22:S22)</f>
        <v>0</v>
      </c>
      <c r="W22" s="97">
        <f t="shared" si="25"/>
        <v>0</v>
      </c>
      <c r="X22" s="98">
        <f t="shared" si="25"/>
        <v>0</v>
      </c>
      <c r="Y22" s="98">
        <f t="shared" si="26"/>
        <v>0</v>
      </c>
      <c r="Z22" s="98">
        <f t="shared" si="26"/>
        <v>0</v>
      </c>
      <c r="AA22" s="98">
        <f t="shared" si="26"/>
        <v>0</v>
      </c>
      <c r="AB22" s="98">
        <f t="shared" si="26"/>
        <v>0</v>
      </c>
      <c r="AD22" s="184"/>
      <c r="AE22" s="6"/>
      <c r="AF22" s="6"/>
      <c r="AG22" s="6"/>
      <c r="AH22" s="6"/>
      <c r="AI22" s="6"/>
      <c r="AJ22" s="185"/>
      <c r="AK22" s="6"/>
      <c r="AL22" s="6"/>
      <c r="AM22" s="6"/>
      <c r="AN22" s="6"/>
      <c r="AO22" s="6"/>
    </row>
    <row r="23" spans="1:41" s="176" customFormat="1" ht="16.5">
      <c r="A23" s="180"/>
      <c r="B23" s="190" t="s">
        <v>72</v>
      </c>
      <c r="C23" s="75"/>
      <c r="D23" s="75"/>
      <c r="E23" s="76"/>
      <c r="F23" s="75"/>
      <c r="G23" s="75"/>
      <c r="H23" s="76"/>
      <c r="I23" s="167">
        <f t="shared" si="0"/>
        <v>0</v>
      </c>
      <c r="J23" s="77">
        <f t="shared" si="1"/>
        <v>0</v>
      </c>
      <c r="K23" s="78">
        <f t="shared" si="24"/>
        <v>0</v>
      </c>
      <c r="L23" s="187">
        <f>C23</f>
        <v>0</v>
      </c>
      <c r="M23" s="182">
        <f>F23</f>
        <v>0</v>
      </c>
      <c r="N23" s="182">
        <f>L23-E23</f>
        <v>0</v>
      </c>
      <c r="O23" s="182">
        <f>M23-H23</f>
        <v>0</v>
      </c>
      <c r="P23" s="182">
        <f>IF(L23&gt;=E23,N23,$R$4)</f>
        <v>0</v>
      </c>
      <c r="Q23" s="182">
        <f>IF(M23&gt;=H23,O23,$R$4)</f>
        <v>0</v>
      </c>
      <c r="R23" s="188">
        <f>IF(E23&gt;=L23,-N23,$P$4)</f>
        <v>0</v>
      </c>
      <c r="S23" s="189">
        <f>IF(H23&gt;=M23,-O23,$P$4)</f>
        <v>0</v>
      </c>
      <c r="T23" s="173">
        <f>SUM(L23:M23)</f>
        <v>0</v>
      </c>
      <c r="U23" s="173">
        <f>SUM(P23:Q23)</f>
        <v>0</v>
      </c>
      <c r="V23" s="175">
        <f>SUM(R23:S23)</f>
        <v>0</v>
      </c>
      <c r="W23" s="97">
        <f t="shared" si="25"/>
        <v>0</v>
      </c>
      <c r="X23" s="98">
        <f t="shared" si="25"/>
        <v>0</v>
      </c>
      <c r="Y23" s="98">
        <f t="shared" si="26"/>
        <v>0</v>
      </c>
      <c r="Z23" s="98">
        <f t="shared" si="26"/>
        <v>0</v>
      </c>
      <c r="AA23" s="98">
        <f t="shared" si="26"/>
        <v>0</v>
      </c>
      <c r="AB23" s="98">
        <f t="shared" si="26"/>
        <v>0</v>
      </c>
      <c r="AF23" s="1" t="s">
        <v>78</v>
      </c>
      <c r="AK23" s="6"/>
      <c r="AL23" s="6"/>
      <c r="AM23" s="6"/>
      <c r="AN23" s="4"/>
      <c r="AO23" s="6"/>
    </row>
    <row r="24" spans="1:41" s="202" customFormat="1" ht="16.5">
      <c r="A24" s="73"/>
      <c r="B24" s="145" t="s">
        <v>79</v>
      </c>
      <c r="C24" s="191">
        <f aca="true" t="shared" si="27" ref="C24:AB24">SUM(C20:C23)</f>
        <v>0</v>
      </c>
      <c r="D24" s="191">
        <f>SUM(D20:D23)</f>
        <v>0</v>
      </c>
      <c r="E24" s="192">
        <f>SUM(E20:E23)</f>
        <v>0</v>
      </c>
      <c r="F24" s="191">
        <f>SUM(F20:F23)</f>
        <v>0</v>
      </c>
      <c r="G24" s="191">
        <f>SUM(G20:G23)</f>
        <v>0</v>
      </c>
      <c r="H24" s="192">
        <f>SUM(H20:H23)</f>
        <v>0</v>
      </c>
      <c r="I24" s="193">
        <f t="shared" si="27"/>
        <v>0</v>
      </c>
      <c r="J24" s="193">
        <f>SUM(J20:J23)</f>
        <v>0</v>
      </c>
      <c r="K24" s="194">
        <f>SUM(K20:K23)</f>
        <v>0</v>
      </c>
      <c r="L24" s="195">
        <f t="shared" si="27"/>
        <v>0</v>
      </c>
      <c r="M24" s="195">
        <f t="shared" si="27"/>
        <v>0</v>
      </c>
      <c r="N24" s="196">
        <f t="shared" si="27"/>
        <v>0</v>
      </c>
      <c r="O24" s="196">
        <f t="shared" si="27"/>
        <v>0</v>
      </c>
      <c r="P24" s="195">
        <f t="shared" si="27"/>
        <v>0</v>
      </c>
      <c r="Q24" s="195">
        <f t="shared" si="27"/>
        <v>0</v>
      </c>
      <c r="R24" s="197">
        <f t="shared" si="27"/>
        <v>0</v>
      </c>
      <c r="S24" s="198">
        <f t="shared" si="27"/>
        <v>0</v>
      </c>
      <c r="T24" s="199">
        <f t="shared" si="27"/>
        <v>0</v>
      </c>
      <c r="U24" s="200">
        <f t="shared" si="27"/>
        <v>0</v>
      </c>
      <c r="V24" s="201">
        <f t="shared" si="27"/>
        <v>0</v>
      </c>
      <c r="W24" s="197">
        <f t="shared" si="27"/>
        <v>0</v>
      </c>
      <c r="X24" s="197">
        <f t="shared" si="27"/>
        <v>0</v>
      </c>
      <c r="Y24" s="197">
        <f t="shared" si="27"/>
        <v>0</v>
      </c>
      <c r="Z24" s="197">
        <f t="shared" si="27"/>
        <v>0</v>
      </c>
      <c r="AA24" s="197">
        <f t="shared" si="27"/>
        <v>0</v>
      </c>
      <c r="AB24" s="197">
        <f t="shared" si="27"/>
        <v>0</v>
      </c>
      <c r="AD24" s="203" t="s">
        <v>80</v>
      </c>
      <c r="AN24" s="7"/>
      <c r="AO24" s="204"/>
    </row>
    <row r="25" spans="1:41" s="213" customFormat="1" ht="16.5">
      <c r="A25" s="205"/>
      <c r="B25" s="206" t="s">
        <v>81</v>
      </c>
      <c r="C25" s="207">
        <f aca="true" t="shared" si="28" ref="C25:AB25">SUM(C24,C19)</f>
        <v>2</v>
      </c>
      <c r="D25" s="207">
        <f>SUM(D24,D19)</f>
        <v>0</v>
      </c>
      <c r="E25" s="208">
        <f>SUM(E24,E19)</f>
        <v>0</v>
      </c>
      <c r="F25" s="207">
        <f>SUM(F24,F19)</f>
        <v>13</v>
      </c>
      <c r="G25" s="207">
        <f>SUM(G24,G19)</f>
        <v>0</v>
      </c>
      <c r="H25" s="208">
        <f>SUM(H24,H19)</f>
        <v>0</v>
      </c>
      <c r="I25" s="209">
        <f t="shared" si="28"/>
        <v>15</v>
      </c>
      <c r="J25" s="209">
        <f t="shared" si="28"/>
        <v>0</v>
      </c>
      <c r="K25" s="210">
        <f t="shared" si="28"/>
        <v>0</v>
      </c>
      <c r="L25" s="199">
        <f t="shared" si="28"/>
        <v>1.5</v>
      </c>
      <c r="M25" s="199">
        <f t="shared" si="28"/>
        <v>6.5</v>
      </c>
      <c r="N25" s="199">
        <f t="shared" si="28"/>
        <v>1</v>
      </c>
      <c r="O25" s="199">
        <f t="shared" si="28"/>
        <v>0.5</v>
      </c>
      <c r="P25" s="199">
        <f t="shared" si="28"/>
        <v>1.5</v>
      </c>
      <c r="Q25" s="199">
        <f t="shared" si="28"/>
        <v>6.5</v>
      </c>
      <c r="R25" s="211">
        <f t="shared" si="28"/>
        <v>0</v>
      </c>
      <c r="S25" s="212">
        <f t="shared" si="28"/>
        <v>0</v>
      </c>
      <c r="T25" s="199">
        <f t="shared" si="28"/>
        <v>8</v>
      </c>
      <c r="U25" s="199">
        <f t="shared" si="28"/>
        <v>8</v>
      </c>
      <c r="V25" s="211">
        <f t="shared" si="28"/>
        <v>0</v>
      </c>
      <c r="W25" s="211">
        <f t="shared" si="28"/>
        <v>1.5</v>
      </c>
      <c r="X25" s="201">
        <f t="shared" si="28"/>
        <v>6.5</v>
      </c>
      <c r="Y25" s="201">
        <f t="shared" si="28"/>
        <v>1.5</v>
      </c>
      <c r="Z25" s="201">
        <f t="shared" si="28"/>
        <v>6.5</v>
      </c>
      <c r="AA25" s="201">
        <f t="shared" si="28"/>
        <v>0</v>
      </c>
      <c r="AB25" s="201">
        <f t="shared" si="28"/>
        <v>0</v>
      </c>
      <c r="AD25" s="214" t="s">
        <v>6</v>
      </c>
      <c r="AE25" s="214"/>
      <c r="AF25" s="214"/>
      <c r="AG25" s="214"/>
      <c r="AH25" s="214"/>
      <c r="AI25" s="214"/>
      <c r="AJ25" s="215" t="s">
        <v>21</v>
      </c>
      <c r="AK25" s="215"/>
      <c r="AL25" s="215"/>
      <c r="AM25" s="215"/>
      <c r="AN25" s="215"/>
      <c r="AO25" s="215"/>
    </row>
    <row r="26" spans="1:41" s="114" customFormat="1" ht="39" customHeight="1">
      <c r="A26" s="107">
        <v>3</v>
      </c>
      <c r="B26" s="216" t="s">
        <v>82</v>
      </c>
      <c r="C26" s="217"/>
      <c r="D26" s="218"/>
      <c r="E26" s="219"/>
      <c r="F26" s="220">
        <v>16</v>
      </c>
      <c r="G26" s="221">
        <v>1</v>
      </c>
      <c r="H26" s="222">
        <v>0.25</v>
      </c>
      <c r="I26" s="223">
        <f>SUM(F26,C26)</f>
        <v>16</v>
      </c>
      <c r="J26" s="146">
        <f aca="true" t="shared" si="29" ref="J26:J46">SUM(D26,G26)</f>
        <v>1</v>
      </c>
      <c r="K26" s="224">
        <f t="shared" si="24"/>
        <v>0.25</v>
      </c>
      <c r="L26" s="79">
        <f>C26*0.5</f>
        <v>0</v>
      </c>
      <c r="M26" s="79">
        <f>F26*0.25</f>
        <v>4</v>
      </c>
      <c r="N26" s="169">
        <f aca="true" t="shared" si="30" ref="N26:N46">L26-E26</f>
        <v>0</v>
      </c>
      <c r="O26" s="169">
        <f>M26-H26</f>
        <v>3.75</v>
      </c>
      <c r="P26" s="169">
        <f>IF(L26&gt;=E26,N26,$R$4)</f>
        <v>0</v>
      </c>
      <c r="Q26" s="169">
        <f>IF(M26&gt;=H26,O26,$R$4)</f>
        <v>3.75</v>
      </c>
      <c r="R26" s="171">
        <f>IF(E26&gt;=L26,-N26,$P$4)</f>
        <v>0</v>
      </c>
      <c r="S26" s="171" t="str">
        <f>IF(H26&gt;=M26,-O26,$P$4)</f>
        <v>дефіцит ставок</v>
      </c>
      <c r="T26" s="225">
        <f>SUM(L26:M26)</f>
        <v>4</v>
      </c>
      <c r="U26" s="112">
        <f>SUM(P26:Q26)</f>
        <v>3.75</v>
      </c>
      <c r="V26" s="113">
        <f>SUM(R26:S26)</f>
        <v>0</v>
      </c>
      <c r="W26" s="85">
        <f aca="true" t="shared" si="31" ref="W26:W46">SUM(L26)</f>
        <v>0</v>
      </c>
      <c r="X26" s="85">
        <f aca="true" t="shared" si="32" ref="X26:X46">SUM(M26)</f>
        <v>4</v>
      </c>
      <c r="Y26" s="85">
        <f aca="true" t="shared" si="33" ref="Y26:Y46">SUM(P26)</f>
        <v>0</v>
      </c>
      <c r="Z26" s="85">
        <f aca="true" t="shared" si="34" ref="Z26:Z46">SUM(Q26)</f>
        <v>3.75</v>
      </c>
      <c r="AA26" s="85">
        <f aca="true" t="shared" si="35" ref="AA26:AA46">SUM(R26)</f>
        <v>0</v>
      </c>
      <c r="AB26" s="85">
        <f aca="true" t="shared" si="36" ref="AB26:AB46">SUM(S26)</f>
        <v>0</v>
      </c>
      <c r="AD26" s="226" t="s">
        <v>83</v>
      </c>
      <c r="AE26" s="68" t="s">
        <v>35</v>
      </c>
      <c r="AF26" s="72" t="s">
        <v>36</v>
      </c>
      <c r="AG26" s="226" t="s">
        <v>37</v>
      </c>
      <c r="AH26" s="226" t="s">
        <v>84</v>
      </c>
      <c r="AI26" s="227" t="s">
        <v>38</v>
      </c>
      <c r="AJ26" s="226" t="s">
        <v>83</v>
      </c>
      <c r="AK26" s="68" t="s">
        <v>35</v>
      </c>
      <c r="AL26" s="72" t="s">
        <v>36</v>
      </c>
      <c r="AM26" s="226" t="s">
        <v>37</v>
      </c>
      <c r="AN26" s="226" t="s">
        <v>85</v>
      </c>
      <c r="AO26" s="72" t="s">
        <v>38</v>
      </c>
    </row>
    <row r="27" spans="1:41" ht="18.75">
      <c r="A27" s="73"/>
      <c r="B27" s="92" t="s">
        <v>86</v>
      </c>
      <c r="C27" s="75">
        <v>2</v>
      </c>
      <c r="D27" s="228">
        <v>2</v>
      </c>
      <c r="E27" s="229">
        <v>1</v>
      </c>
      <c r="F27" s="228"/>
      <c r="G27" s="230"/>
      <c r="H27" s="231"/>
      <c r="I27" s="223">
        <f aca="true" t="shared" si="37" ref="I27:I46">SUM(F27,C27)</f>
        <v>2</v>
      </c>
      <c r="J27" s="146">
        <f t="shared" si="29"/>
        <v>2</v>
      </c>
      <c r="K27" s="224">
        <f t="shared" si="24"/>
        <v>1</v>
      </c>
      <c r="L27" s="93">
        <f>C27*0.5</f>
        <v>1</v>
      </c>
      <c r="M27" s="182">
        <f>F27*0.5</f>
        <v>0</v>
      </c>
      <c r="N27" s="182">
        <f t="shared" si="30"/>
        <v>0</v>
      </c>
      <c r="O27" s="182">
        <f>M27-H27</f>
        <v>0</v>
      </c>
      <c r="P27" s="182">
        <f>IF(L27&gt;=E27,N27,$R$4)</f>
        <v>0</v>
      </c>
      <c r="Q27" s="182">
        <f>IF(M27&gt;=H27,O27,$R$4)</f>
        <v>0</v>
      </c>
      <c r="R27" s="188">
        <f>IF(E27&gt;=L27,-N27,$P$4)</f>
        <v>0</v>
      </c>
      <c r="S27" s="188">
        <f>IF(H27&gt;=M27,-O27,$P$4)</f>
        <v>0</v>
      </c>
      <c r="T27" s="225">
        <f>SUM(L27:M27)</f>
        <v>1</v>
      </c>
      <c r="U27" s="112">
        <f>SUM(P27:Q27)</f>
        <v>0</v>
      </c>
      <c r="V27" s="175">
        <f>SUM(R27:S27)</f>
        <v>0</v>
      </c>
      <c r="W27" s="98">
        <f t="shared" si="31"/>
        <v>1</v>
      </c>
      <c r="X27" s="98">
        <f t="shared" si="32"/>
        <v>0</v>
      </c>
      <c r="Y27" s="98">
        <f t="shared" si="33"/>
        <v>0</v>
      </c>
      <c r="Z27" s="98">
        <f t="shared" si="34"/>
        <v>0</v>
      </c>
      <c r="AA27" s="98">
        <f t="shared" si="35"/>
        <v>0</v>
      </c>
      <c r="AB27" s="98">
        <f t="shared" si="36"/>
        <v>0</v>
      </c>
      <c r="AD27" s="232" t="s">
        <v>87</v>
      </c>
      <c r="AE27" s="233">
        <f>SUM(C26:C30)</f>
        <v>2</v>
      </c>
      <c r="AF27" s="234">
        <f>SUM(E26:E30)</f>
        <v>1</v>
      </c>
      <c r="AG27" s="234">
        <f>SUM(L26:L30)</f>
        <v>1</v>
      </c>
      <c r="AH27" s="234">
        <f>SUM(Y26:Y30)</f>
        <v>0</v>
      </c>
      <c r="AI27" s="234">
        <f>SUM(AA26:AA30)</f>
        <v>0</v>
      </c>
      <c r="AJ27" s="232" t="s">
        <v>88</v>
      </c>
      <c r="AK27" s="130">
        <f>F26</f>
        <v>16</v>
      </c>
      <c r="AL27" s="130">
        <f>H26</f>
        <v>0.25</v>
      </c>
      <c r="AM27" s="130">
        <f>M26</f>
        <v>4</v>
      </c>
      <c r="AN27" s="130">
        <f>Z26</f>
        <v>3.75</v>
      </c>
      <c r="AO27" s="129">
        <f>AB26</f>
        <v>0</v>
      </c>
    </row>
    <row r="28" spans="1:41" ht="16.5">
      <c r="A28" s="73"/>
      <c r="B28" s="92" t="s">
        <v>89</v>
      </c>
      <c r="C28" s="75"/>
      <c r="D28" s="228"/>
      <c r="E28" s="229"/>
      <c r="F28" s="228"/>
      <c r="G28" s="230"/>
      <c r="H28" s="231"/>
      <c r="I28" s="223">
        <f t="shared" si="37"/>
        <v>0</v>
      </c>
      <c r="J28" s="146">
        <f t="shared" si="29"/>
        <v>0</v>
      </c>
      <c r="K28" s="224">
        <f t="shared" si="24"/>
        <v>0</v>
      </c>
      <c r="L28" s="93">
        <f>C28*0.5</f>
        <v>0</v>
      </c>
      <c r="M28" s="182">
        <f>F28*0.75</f>
        <v>0</v>
      </c>
      <c r="N28" s="182">
        <f t="shared" si="30"/>
        <v>0</v>
      </c>
      <c r="O28" s="182">
        <f>M28-H28</f>
        <v>0</v>
      </c>
      <c r="P28" s="182">
        <f aca="true" t="shared" si="38" ref="P28:P46">IF(L28&gt;=E28,N28,$R$4)</f>
        <v>0</v>
      </c>
      <c r="Q28" s="182">
        <f aca="true" t="shared" si="39" ref="Q28:Q46">IF(M28&gt;=H28,O28,$R$4)</f>
        <v>0</v>
      </c>
      <c r="R28" s="188">
        <f aca="true" t="shared" si="40" ref="R28:R46">IF(E28&gt;=L28,-N28,$P$4)</f>
        <v>0</v>
      </c>
      <c r="S28" s="188">
        <f aca="true" t="shared" si="41" ref="S28:S46">IF(H28&gt;=M28,-O28,$P$4)</f>
        <v>0</v>
      </c>
      <c r="T28" s="225">
        <f aca="true" t="shared" si="42" ref="T28:T46">SUM(L28:M28)</f>
        <v>0</v>
      </c>
      <c r="U28" s="112">
        <f aca="true" t="shared" si="43" ref="U28:U46">SUM(P28:Q28)</f>
        <v>0</v>
      </c>
      <c r="V28" s="113">
        <f aca="true" t="shared" si="44" ref="V28:V46">SUM(R28:S28)</f>
        <v>0</v>
      </c>
      <c r="W28" s="98">
        <f t="shared" si="31"/>
        <v>0</v>
      </c>
      <c r="X28" s="98">
        <f t="shared" si="32"/>
        <v>0</v>
      </c>
      <c r="Y28" s="98">
        <f t="shared" si="33"/>
        <v>0</v>
      </c>
      <c r="Z28" s="98">
        <f t="shared" si="34"/>
        <v>0</v>
      </c>
      <c r="AA28" s="98">
        <f t="shared" si="35"/>
        <v>0</v>
      </c>
      <c r="AB28" s="98">
        <f t="shared" si="36"/>
        <v>0</v>
      </c>
      <c r="AD28" s="235" t="s">
        <v>90</v>
      </c>
      <c r="AE28" s="236">
        <f>SUM(C31:C32)</f>
        <v>1</v>
      </c>
      <c r="AF28" s="237">
        <f>SUM(E31:E32)</f>
        <v>0.75</v>
      </c>
      <c r="AG28" s="237">
        <f>SUM(L31:L32)</f>
        <v>0.75</v>
      </c>
      <c r="AH28" s="237">
        <f>SUM(Y31:Y32)</f>
        <v>0</v>
      </c>
      <c r="AI28" s="238">
        <f>SUM(AA31:AA32)</f>
        <v>0</v>
      </c>
      <c r="AJ28" s="235" t="s">
        <v>86</v>
      </c>
      <c r="AK28" s="130">
        <f>F27</f>
        <v>0</v>
      </c>
      <c r="AL28" s="130">
        <f>H27</f>
        <v>0</v>
      </c>
      <c r="AM28" s="130">
        <f>M27</f>
        <v>0</v>
      </c>
      <c r="AN28" s="130">
        <f>Z27</f>
        <v>0</v>
      </c>
      <c r="AO28" s="129">
        <f>AB27</f>
        <v>0</v>
      </c>
    </row>
    <row r="29" spans="1:41" ht="16.5">
      <c r="A29" s="73"/>
      <c r="B29" s="92" t="s">
        <v>91</v>
      </c>
      <c r="C29" s="75"/>
      <c r="D29" s="228"/>
      <c r="E29" s="229"/>
      <c r="F29" s="228"/>
      <c r="G29" s="230"/>
      <c r="H29" s="231"/>
      <c r="I29" s="223">
        <f t="shared" si="37"/>
        <v>0</v>
      </c>
      <c r="J29" s="146">
        <f t="shared" si="29"/>
        <v>0</v>
      </c>
      <c r="K29" s="224">
        <f t="shared" si="24"/>
        <v>0</v>
      </c>
      <c r="L29" s="93">
        <f>C29*0.5</f>
        <v>0</v>
      </c>
      <c r="M29" s="182">
        <f>F29*1</f>
        <v>0</v>
      </c>
      <c r="N29" s="182">
        <f t="shared" si="30"/>
        <v>0</v>
      </c>
      <c r="O29" s="182">
        <f>M29-H29</f>
        <v>0</v>
      </c>
      <c r="P29" s="182">
        <f t="shared" si="38"/>
        <v>0</v>
      </c>
      <c r="Q29" s="182">
        <f t="shared" si="39"/>
        <v>0</v>
      </c>
      <c r="R29" s="188">
        <f t="shared" si="40"/>
        <v>0</v>
      </c>
      <c r="S29" s="188">
        <f t="shared" si="41"/>
        <v>0</v>
      </c>
      <c r="T29" s="225">
        <f t="shared" si="42"/>
        <v>0</v>
      </c>
      <c r="U29" s="112">
        <f t="shared" si="43"/>
        <v>0</v>
      </c>
      <c r="V29" s="113">
        <f t="shared" si="44"/>
        <v>0</v>
      </c>
      <c r="W29" s="98">
        <f t="shared" si="31"/>
        <v>0</v>
      </c>
      <c r="X29" s="98">
        <f t="shared" si="32"/>
        <v>0</v>
      </c>
      <c r="Y29" s="98">
        <f t="shared" si="33"/>
        <v>0</v>
      </c>
      <c r="Z29" s="98">
        <f t="shared" si="34"/>
        <v>0</v>
      </c>
      <c r="AA29" s="98">
        <f t="shared" si="35"/>
        <v>0</v>
      </c>
      <c r="AB29" s="98">
        <f t="shared" si="36"/>
        <v>0</v>
      </c>
      <c r="AD29" s="235" t="s">
        <v>92</v>
      </c>
      <c r="AE29" s="236">
        <f>SUM(C33:C46)</f>
        <v>0</v>
      </c>
      <c r="AF29" s="237">
        <f>SUM(E33:E46)</f>
        <v>0</v>
      </c>
      <c r="AG29" s="237">
        <f>SUM(L33:L46)</f>
        <v>0</v>
      </c>
      <c r="AH29" s="237">
        <f>SUM(Y33:Y46)</f>
        <v>0</v>
      </c>
      <c r="AI29" s="238">
        <f>SUM(AA33:AA46)</f>
        <v>0</v>
      </c>
      <c r="AJ29" s="235" t="s">
        <v>89</v>
      </c>
      <c r="AK29" s="91">
        <f>F28</f>
        <v>0</v>
      </c>
      <c r="AL29" s="91">
        <f>H28</f>
        <v>0</v>
      </c>
      <c r="AM29" s="91">
        <f>M28</f>
        <v>0</v>
      </c>
      <c r="AN29" s="91">
        <f>Z28</f>
        <v>0</v>
      </c>
      <c r="AO29" s="239">
        <f>AB28</f>
        <v>0</v>
      </c>
    </row>
    <row r="30" spans="1:41" ht="18">
      <c r="A30" s="73"/>
      <c r="B30" s="92" t="s">
        <v>93</v>
      </c>
      <c r="C30" s="75"/>
      <c r="D30" s="228"/>
      <c r="E30" s="229"/>
      <c r="F30" s="228"/>
      <c r="G30" s="230"/>
      <c r="H30" s="231"/>
      <c r="I30" s="223">
        <f t="shared" si="37"/>
        <v>0</v>
      </c>
      <c r="J30" s="146">
        <f t="shared" si="29"/>
        <v>0</v>
      </c>
      <c r="K30" s="224">
        <f t="shared" si="24"/>
        <v>0</v>
      </c>
      <c r="L30" s="93">
        <f>C30*0.5</f>
        <v>0</v>
      </c>
      <c r="M30" s="182">
        <f aca="true" t="shared" si="45" ref="M30:M46">F30*1</f>
        <v>0</v>
      </c>
      <c r="N30" s="182">
        <f t="shared" si="30"/>
        <v>0</v>
      </c>
      <c r="O30" s="182">
        <f aca="true" t="shared" si="46" ref="O30:O46">M30-H30</f>
        <v>0</v>
      </c>
      <c r="P30" s="182">
        <f t="shared" si="38"/>
        <v>0</v>
      </c>
      <c r="Q30" s="182">
        <f t="shared" si="39"/>
        <v>0</v>
      </c>
      <c r="R30" s="188">
        <f t="shared" si="40"/>
        <v>0</v>
      </c>
      <c r="S30" s="188">
        <f t="shared" si="41"/>
        <v>0</v>
      </c>
      <c r="T30" s="225">
        <f t="shared" si="42"/>
        <v>0</v>
      </c>
      <c r="U30" s="112">
        <f t="shared" si="43"/>
        <v>0</v>
      </c>
      <c r="V30" s="113">
        <f t="shared" si="44"/>
        <v>0</v>
      </c>
      <c r="W30" s="98">
        <f t="shared" si="31"/>
        <v>0</v>
      </c>
      <c r="X30" s="98">
        <f t="shared" si="32"/>
        <v>0</v>
      </c>
      <c r="Y30" s="98">
        <f t="shared" si="33"/>
        <v>0</v>
      </c>
      <c r="Z30" s="98">
        <f t="shared" si="34"/>
        <v>0</v>
      </c>
      <c r="AA30" s="98">
        <f t="shared" si="35"/>
        <v>0</v>
      </c>
      <c r="AB30" s="98">
        <f t="shared" si="36"/>
        <v>0</v>
      </c>
      <c r="AD30" s="235"/>
      <c r="AE30" s="240"/>
      <c r="AF30" s="240"/>
      <c r="AG30" s="240"/>
      <c r="AH30" s="240"/>
      <c r="AI30" s="241"/>
      <c r="AJ30" s="235" t="s">
        <v>91</v>
      </c>
      <c r="AK30" s="91">
        <f>SUM(F29:F46)</f>
        <v>0</v>
      </c>
      <c r="AL30" s="91">
        <f>SUM(H29:H46)</f>
        <v>0</v>
      </c>
      <c r="AM30" s="91">
        <f>SUM(M29:M46)</f>
        <v>0</v>
      </c>
      <c r="AN30" s="91">
        <f>SUM(Z29:Z46)</f>
        <v>0</v>
      </c>
      <c r="AO30" s="91">
        <f>SUM(AB29:AB46)</f>
        <v>0</v>
      </c>
    </row>
    <row r="31" spans="1:41" ht="18">
      <c r="A31" s="73"/>
      <c r="B31" s="92" t="s">
        <v>90</v>
      </c>
      <c r="C31" s="75">
        <v>1</v>
      </c>
      <c r="D31" s="228">
        <v>1</v>
      </c>
      <c r="E31" s="229">
        <v>0.75</v>
      </c>
      <c r="F31" s="228"/>
      <c r="G31" s="230"/>
      <c r="H31" s="231"/>
      <c r="I31" s="223">
        <f t="shared" si="37"/>
        <v>1</v>
      </c>
      <c r="J31" s="146">
        <f t="shared" si="29"/>
        <v>1</v>
      </c>
      <c r="K31" s="224">
        <f t="shared" si="24"/>
        <v>0.75</v>
      </c>
      <c r="L31" s="187">
        <f>C31*0.75</f>
        <v>0.75</v>
      </c>
      <c r="M31" s="182">
        <f t="shared" si="45"/>
        <v>0</v>
      </c>
      <c r="N31" s="182">
        <f t="shared" si="30"/>
        <v>0</v>
      </c>
      <c r="O31" s="182">
        <f t="shared" si="46"/>
        <v>0</v>
      </c>
      <c r="P31" s="182">
        <f t="shared" si="38"/>
        <v>0</v>
      </c>
      <c r="Q31" s="182">
        <f t="shared" si="39"/>
        <v>0</v>
      </c>
      <c r="R31" s="188">
        <f t="shared" si="40"/>
        <v>0</v>
      </c>
      <c r="S31" s="188">
        <f t="shared" si="41"/>
        <v>0</v>
      </c>
      <c r="T31" s="225">
        <f t="shared" si="42"/>
        <v>0.75</v>
      </c>
      <c r="U31" s="112">
        <f t="shared" si="43"/>
        <v>0</v>
      </c>
      <c r="V31" s="113">
        <f t="shared" si="44"/>
        <v>0</v>
      </c>
      <c r="W31" s="98">
        <f t="shared" si="31"/>
        <v>0.75</v>
      </c>
      <c r="X31" s="98">
        <f t="shared" si="32"/>
        <v>0</v>
      </c>
      <c r="Y31" s="98">
        <f t="shared" si="33"/>
        <v>0</v>
      </c>
      <c r="Z31" s="98">
        <f t="shared" si="34"/>
        <v>0</v>
      </c>
      <c r="AA31" s="98">
        <f t="shared" si="35"/>
        <v>0</v>
      </c>
      <c r="AB31" s="98">
        <f t="shared" si="36"/>
        <v>0</v>
      </c>
      <c r="AD31" s="235"/>
      <c r="AE31" s="240"/>
      <c r="AF31" s="240"/>
      <c r="AG31" s="240"/>
      <c r="AH31" s="240"/>
      <c r="AI31" s="241"/>
      <c r="AJ31" s="242"/>
      <c r="AK31" s="243"/>
      <c r="AL31" s="4"/>
      <c r="AM31" s="243"/>
      <c r="AN31" s="244"/>
      <c r="AO31" s="244"/>
    </row>
    <row r="32" spans="1:41" ht="16.5">
      <c r="A32" s="73"/>
      <c r="B32" s="92" t="s">
        <v>94</v>
      </c>
      <c r="C32" s="75"/>
      <c r="D32" s="228"/>
      <c r="E32" s="229"/>
      <c r="F32" s="228"/>
      <c r="G32" s="230"/>
      <c r="H32" s="231"/>
      <c r="I32" s="223">
        <f t="shared" si="37"/>
        <v>0</v>
      </c>
      <c r="J32" s="146">
        <f t="shared" si="29"/>
        <v>0</v>
      </c>
      <c r="K32" s="224">
        <f t="shared" si="24"/>
        <v>0</v>
      </c>
      <c r="L32" s="187">
        <f>C32*0.75</f>
        <v>0</v>
      </c>
      <c r="M32" s="182">
        <f t="shared" si="45"/>
        <v>0</v>
      </c>
      <c r="N32" s="182">
        <f t="shared" si="30"/>
        <v>0</v>
      </c>
      <c r="O32" s="182">
        <f t="shared" si="46"/>
        <v>0</v>
      </c>
      <c r="P32" s="182">
        <f t="shared" si="38"/>
        <v>0</v>
      </c>
      <c r="Q32" s="182">
        <f t="shared" si="39"/>
        <v>0</v>
      </c>
      <c r="R32" s="188">
        <f t="shared" si="40"/>
        <v>0</v>
      </c>
      <c r="S32" s="188">
        <f t="shared" si="41"/>
        <v>0</v>
      </c>
      <c r="T32" s="225">
        <f t="shared" si="42"/>
        <v>0</v>
      </c>
      <c r="U32" s="112">
        <f t="shared" si="43"/>
        <v>0</v>
      </c>
      <c r="V32" s="113">
        <f t="shared" si="44"/>
        <v>0</v>
      </c>
      <c r="W32" s="98">
        <f t="shared" si="31"/>
        <v>0</v>
      </c>
      <c r="X32" s="98">
        <f t="shared" si="32"/>
        <v>0</v>
      </c>
      <c r="Y32" s="98">
        <f t="shared" si="33"/>
        <v>0</v>
      </c>
      <c r="Z32" s="98">
        <f t="shared" si="34"/>
        <v>0</v>
      </c>
      <c r="AA32" s="98">
        <f t="shared" si="35"/>
        <v>0</v>
      </c>
      <c r="AB32" s="98">
        <f t="shared" si="36"/>
        <v>0</v>
      </c>
      <c r="AD32" s="235"/>
      <c r="AE32" s="240"/>
      <c r="AF32" s="240"/>
      <c r="AG32" s="240"/>
      <c r="AH32" s="240"/>
      <c r="AI32" s="241"/>
      <c r="AJ32" s="242"/>
      <c r="AK32" s="243"/>
      <c r="AL32" s="4"/>
      <c r="AM32" s="243"/>
      <c r="AN32" s="244"/>
      <c r="AO32" s="244"/>
    </row>
    <row r="33" spans="1:41" ht="16.5">
      <c r="A33" s="73"/>
      <c r="B33" s="92" t="s">
        <v>92</v>
      </c>
      <c r="C33" s="75"/>
      <c r="D33" s="228"/>
      <c r="E33" s="229"/>
      <c r="F33" s="228"/>
      <c r="G33" s="230"/>
      <c r="H33" s="231"/>
      <c r="I33" s="223">
        <f t="shared" si="37"/>
        <v>0</v>
      </c>
      <c r="J33" s="146">
        <f t="shared" si="29"/>
        <v>0</v>
      </c>
      <c r="K33" s="224">
        <f t="shared" si="24"/>
        <v>0</v>
      </c>
      <c r="L33" s="187">
        <f aca="true" t="shared" si="47" ref="L33:L39">C33*1</f>
        <v>0</v>
      </c>
      <c r="M33" s="182">
        <f t="shared" si="45"/>
        <v>0</v>
      </c>
      <c r="N33" s="182">
        <f t="shared" si="30"/>
        <v>0</v>
      </c>
      <c r="O33" s="182">
        <f t="shared" si="46"/>
        <v>0</v>
      </c>
      <c r="P33" s="182">
        <f t="shared" si="38"/>
        <v>0</v>
      </c>
      <c r="Q33" s="182">
        <f t="shared" si="39"/>
        <v>0</v>
      </c>
      <c r="R33" s="188">
        <f t="shared" si="40"/>
        <v>0</v>
      </c>
      <c r="S33" s="188">
        <f t="shared" si="41"/>
        <v>0</v>
      </c>
      <c r="T33" s="225">
        <f t="shared" si="42"/>
        <v>0</v>
      </c>
      <c r="U33" s="112">
        <f t="shared" si="43"/>
        <v>0</v>
      </c>
      <c r="V33" s="113">
        <f t="shared" si="44"/>
        <v>0</v>
      </c>
      <c r="W33" s="98">
        <f t="shared" si="31"/>
        <v>0</v>
      </c>
      <c r="X33" s="98">
        <f t="shared" si="32"/>
        <v>0</v>
      </c>
      <c r="Y33" s="98">
        <f t="shared" si="33"/>
        <v>0</v>
      </c>
      <c r="Z33" s="98">
        <f t="shared" si="34"/>
        <v>0</v>
      </c>
      <c r="AA33" s="98">
        <f t="shared" si="35"/>
        <v>0</v>
      </c>
      <c r="AB33" s="98">
        <f t="shared" si="36"/>
        <v>0</v>
      </c>
      <c r="AD33" s="245"/>
      <c r="AE33" s="246"/>
      <c r="AF33" s="246"/>
      <c r="AG33" s="246"/>
      <c r="AH33" s="240"/>
      <c r="AI33" s="241"/>
      <c r="AJ33" s="242"/>
      <c r="AK33" s="247"/>
      <c r="AL33" s="4"/>
      <c r="AM33" s="247"/>
      <c r="AN33" s="244"/>
      <c r="AO33" s="244"/>
    </row>
    <row r="34" spans="1:41" ht="16.5">
      <c r="A34" s="73"/>
      <c r="B34" s="92" t="s">
        <v>95</v>
      </c>
      <c r="C34" s="75"/>
      <c r="D34" s="228"/>
      <c r="E34" s="229"/>
      <c r="F34" s="228"/>
      <c r="G34" s="230"/>
      <c r="H34" s="231"/>
      <c r="I34" s="223">
        <f t="shared" si="37"/>
        <v>0</v>
      </c>
      <c r="J34" s="146">
        <f t="shared" si="29"/>
        <v>0</v>
      </c>
      <c r="K34" s="224">
        <f t="shared" si="24"/>
        <v>0</v>
      </c>
      <c r="L34" s="187">
        <f t="shared" si="47"/>
        <v>0</v>
      </c>
      <c r="M34" s="182">
        <f t="shared" si="45"/>
        <v>0</v>
      </c>
      <c r="N34" s="182">
        <f t="shared" si="30"/>
        <v>0</v>
      </c>
      <c r="O34" s="182">
        <f t="shared" si="46"/>
        <v>0</v>
      </c>
      <c r="P34" s="182">
        <f t="shared" si="38"/>
        <v>0</v>
      </c>
      <c r="Q34" s="182">
        <f t="shared" si="39"/>
        <v>0</v>
      </c>
      <c r="R34" s="188">
        <f t="shared" si="40"/>
        <v>0</v>
      </c>
      <c r="S34" s="188">
        <f t="shared" si="41"/>
        <v>0</v>
      </c>
      <c r="T34" s="225">
        <f t="shared" si="42"/>
        <v>0</v>
      </c>
      <c r="U34" s="112">
        <f t="shared" si="43"/>
        <v>0</v>
      </c>
      <c r="V34" s="113">
        <f t="shared" si="44"/>
        <v>0</v>
      </c>
      <c r="W34" s="98">
        <f t="shared" si="31"/>
        <v>0</v>
      </c>
      <c r="X34" s="98">
        <f t="shared" si="32"/>
        <v>0</v>
      </c>
      <c r="Y34" s="98">
        <f t="shared" si="33"/>
        <v>0</v>
      </c>
      <c r="Z34" s="98">
        <f t="shared" si="34"/>
        <v>0</v>
      </c>
      <c r="AA34" s="98">
        <f t="shared" si="35"/>
        <v>0</v>
      </c>
      <c r="AB34" s="98">
        <f t="shared" si="36"/>
        <v>0</v>
      </c>
      <c r="AD34" s="248" t="s">
        <v>49</v>
      </c>
      <c r="AE34" s="249">
        <f>SUM(AE27:AE33)</f>
        <v>3</v>
      </c>
      <c r="AF34" s="249">
        <f>SUM(AF27:AF33)</f>
        <v>1.75</v>
      </c>
      <c r="AG34" s="249">
        <f>SUM(AG27:AG33)</f>
        <v>1.75</v>
      </c>
      <c r="AH34" s="249">
        <f>SUM(AH27:AH33)</f>
        <v>0</v>
      </c>
      <c r="AI34" s="249">
        <f>SUM(AI27:AI33)</f>
        <v>0</v>
      </c>
      <c r="AJ34" s="250" t="s">
        <v>50</v>
      </c>
      <c r="AK34" s="106">
        <f>SUM(AK27:AK33)</f>
        <v>16</v>
      </c>
      <c r="AL34" s="106">
        <f>SUM(AL27:AL33)</f>
        <v>0.25</v>
      </c>
      <c r="AM34" s="106">
        <f>SUM(AM27:AM33)</f>
        <v>4</v>
      </c>
      <c r="AN34" s="106">
        <f>SUM(AN27:AN33)</f>
        <v>3.75</v>
      </c>
      <c r="AO34" s="251">
        <f>SUM(AO27:AO33)</f>
        <v>0</v>
      </c>
    </row>
    <row r="35" spans="1:40" ht="15" customHeight="1">
      <c r="A35" s="73"/>
      <c r="B35" s="92" t="s">
        <v>96</v>
      </c>
      <c r="C35" s="75"/>
      <c r="D35" s="228"/>
      <c r="E35" s="229"/>
      <c r="F35" s="228"/>
      <c r="G35" s="230"/>
      <c r="H35" s="231"/>
      <c r="I35" s="223">
        <f t="shared" si="37"/>
        <v>0</v>
      </c>
      <c r="J35" s="146">
        <f t="shared" si="29"/>
        <v>0</v>
      </c>
      <c r="K35" s="224">
        <f t="shared" si="24"/>
        <v>0</v>
      </c>
      <c r="L35" s="187">
        <f t="shared" si="47"/>
        <v>0</v>
      </c>
      <c r="M35" s="182">
        <f t="shared" si="45"/>
        <v>0</v>
      </c>
      <c r="N35" s="182">
        <f t="shared" si="30"/>
        <v>0</v>
      </c>
      <c r="O35" s="182">
        <f t="shared" si="46"/>
        <v>0</v>
      </c>
      <c r="P35" s="182">
        <f t="shared" si="38"/>
        <v>0</v>
      </c>
      <c r="Q35" s="182">
        <f t="shared" si="39"/>
        <v>0</v>
      </c>
      <c r="R35" s="188">
        <f t="shared" si="40"/>
        <v>0</v>
      </c>
      <c r="S35" s="188">
        <f t="shared" si="41"/>
        <v>0</v>
      </c>
      <c r="T35" s="225">
        <f t="shared" si="42"/>
        <v>0</v>
      </c>
      <c r="U35" s="112">
        <f t="shared" si="43"/>
        <v>0</v>
      </c>
      <c r="V35" s="113">
        <f t="shared" si="44"/>
        <v>0</v>
      </c>
      <c r="W35" s="98">
        <f t="shared" si="31"/>
        <v>0</v>
      </c>
      <c r="X35" s="98">
        <f t="shared" si="32"/>
        <v>0</v>
      </c>
      <c r="Y35" s="98">
        <f t="shared" si="33"/>
        <v>0</v>
      </c>
      <c r="Z35" s="98">
        <f t="shared" si="34"/>
        <v>0</v>
      </c>
      <c r="AA35" s="98">
        <f t="shared" si="35"/>
        <v>0</v>
      </c>
      <c r="AB35" s="98">
        <f t="shared" si="36"/>
        <v>0</v>
      </c>
      <c r="AD35" s="121"/>
      <c r="AE35" s="252"/>
      <c r="AF35" s="252"/>
      <c r="AG35" s="252"/>
      <c r="AH35" s="252"/>
      <c r="AI35" s="252"/>
      <c r="AJ35" s="121"/>
      <c r="AK35" s="4"/>
      <c r="AL35" s="4"/>
      <c r="AM35" s="4"/>
      <c r="AN35" s="4"/>
    </row>
    <row r="36" spans="1:30" ht="16.5">
      <c r="A36" s="73"/>
      <c r="B36" s="92" t="s">
        <v>97</v>
      </c>
      <c r="C36" s="75"/>
      <c r="D36" s="228"/>
      <c r="E36" s="229"/>
      <c r="F36" s="228"/>
      <c r="G36" s="230"/>
      <c r="H36" s="231"/>
      <c r="I36" s="223">
        <f t="shared" si="37"/>
        <v>0</v>
      </c>
      <c r="J36" s="146">
        <f t="shared" si="29"/>
        <v>0</v>
      </c>
      <c r="K36" s="224">
        <f t="shared" si="24"/>
        <v>0</v>
      </c>
      <c r="L36" s="187">
        <f t="shared" si="47"/>
        <v>0</v>
      </c>
      <c r="M36" s="182">
        <f t="shared" si="45"/>
        <v>0</v>
      </c>
      <c r="N36" s="182">
        <f t="shared" si="30"/>
        <v>0</v>
      </c>
      <c r="O36" s="182">
        <f t="shared" si="46"/>
        <v>0</v>
      </c>
      <c r="P36" s="182">
        <f t="shared" si="38"/>
        <v>0</v>
      </c>
      <c r="Q36" s="182">
        <f t="shared" si="39"/>
        <v>0</v>
      </c>
      <c r="R36" s="188">
        <f t="shared" si="40"/>
        <v>0</v>
      </c>
      <c r="S36" s="188">
        <f t="shared" si="41"/>
        <v>0</v>
      </c>
      <c r="T36" s="225">
        <f t="shared" si="42"/>
        <v>0</v>
      </c>
      <c r="U36" s="112">
        <f t="shared" si="43"/>
        <v>0</v>
      </c>
      <c r="V36" s="113">
        <f t="shared" si="44"/>
        <v>0</v>
      </c>
      <c r="W36" s="98">
        <f t="shared" si="31"/>
        <v>0</v>
      </c>
      <c r="X36" s="98">
        <f t="shared" si="32"/>
        <v>0</v>
      </c>
      <c r="Y36" s="98">
        <f t="shared" si="33"/>
        <v>0</v>
      </c>
      <c r="Z36" s="98">
        <f t="shared" si="34"/>
        <v>0</v>
      </c>
      <c r="AA36" s="98">
        <f t="shared" si="35"/>
        <v>0</v>
      </c>
      <c r="AB36" s="98">
        <f t="shared" si="36"/>
        <v>0</v>
      </c>
      <c r="AD36" s="121"/>
    </row>
    <row r="37" spans="1:30" ht="16.5">
      <c r="A37" s="73"/>
      <c r="B37" s="92" t="s">
        <v>98</v>
      </c>
      <c r="C37" s="75"/>
      <c r="D37" s="228"/>
      <c r="E37" s="229"/>
      <c r="F37" s="228"/>
      <c r="G37" s="230"/>
      <c r="H37" s="231"/>
      <c r="I37" s="223">
        <f t="shared" si="37"/>
        <v>0</v>
      </c>
      <c r="J37" s="146">
        <f t="shared" si="29"/>
        <v>0</v>
      </c>
      <c r="K37" s="224">
        <f t="shared" si="24"/>
        <v>0</v>
      </c>
      <c r="L37" s="187">
        <f t="shared" si="47"/>
        <v>0</v>
      </c>
      <c r="M37" s="182">
        <f t="shared" si="45"/>
        <v>0</v>
      </c>
      <c r="N37" s="182">
        <f t="shared" si="30"/>
        <v>0</v>
      </c>
      <c r="O37" s="182">
        <f t="shared" si="46"/>
        <v>0</v>
      </c>
      <c r="P37" s="182">
        <f t="shared" si="38"/>
        <v>0</v>
      </c>
      <c r="Q37" s="182">
        <f t="shared" si="39"/>
        <v>0</v>
      </c>
      <c r="R37" s="188">
        <f t="shared" si="40"/>
        <v>0</v>
      </c>
      <c r="S37" s="188">
        <f t="shared" si="41"/>
        <v>0</v>
      </c>
      <c r="T37" s="225">
        <f t="shared" si="42"/>
        <v>0</v>
      </c>
      <c r="U37" s="112">
        <f t="shared" si="43"/>
        <v>0</v>
      </c>
      <c r="V37" s="113">
        <f t="shared" si="44"/>
        <v>0</v>
      </c>
      <c r="W37" s="98">
        <f t="shared" si="31"/>
        <v>0</v>
      </c>
      <c r="X37" s="98">
        <f t="shared" si="32"/>
        <v>0</v>
      </c>
      <c r="Y37" s="98">
        <f t="shared" si="33"/>
        <v>0</v>
      </c>
      <c r="Z37" s="98">
        <f t="shared" si="34"/>
        <v>0</v>
      </c>
      <c r="AA37" s="98">
        <f t="shared" si="35"/>
        <v>0</v>
      </c>
      <c r="AB37" s="98">
        <f t="shared" si="36"/>
        <v>0</v>
      </c>
      <c r="AD37" s="253" t="s">
        <v>99</v>
      </c>
    </row>
    <row r="38" spans="1:41" ht="18" customHeight="1">
      <c r="A38" s="73"/>
      <c r="B38" s="92" t="s">
        <v>100</v>
      </c>
      <c r="C38" s="75"/>
      <c r="D38" s="228"/>
      <c r="E38" s="229"/>
      <c r="F38" s="228"/>
      <c r="G38" s="230"/>
      <c r="H38" s="231"/>
      <c r="I38" s="223">
        <f t="shared" si="37"/>
        <v>0</v>
      </c>
      <c r="J38" s="146">
        <f t="shared" si="29"/>
        <v>0</v>
      </c>
      <c r="K38" s="224">
        <f t="shared" si="24"/>
        <v>0</v>
      </c>
      <c r="L38" s="187">
        <f t="shared" si="47"/>
        <v>0</v>
      </c>
      <c r="M38" s="182">
        <f t="shared" si="45"/>
        <v>0</v>
      </c>
      <c r="N38" s="182">
        <f t="shared" si="30"/>
        <v>0</v>
      </c>
      <c r="O38" s="182">
        <f t="shared" si="46"/>
        <v>0</v>
      </c>
      <c r="P38" s="182">
        <f t="shared" si="38"/>
        <v>0</v>
      </c>
      <c r="Q38" s="182">
        <f t="shared" si="39"/>
        <v>0</v>
      </c>
      <c r="R38" s="188">
        <f t="shared" si="40"/>
        <v>0</v>
      </c>
      <c r="S38" s="188">
        <f t="shared" si="41"/>
        <v>0</v>
      </c>
      <c r="T38" s="225">
        <f t="shared" si="42"/>
        <v>0</v>
      </c>
      <c r="U38" s="112">
        <f t="shared" si="43"/>
        <v>0</v>
      </c>
      <c r="V38" s="113">
        <f t="shared" si="44"/>
        <v>0</v>
      </c>
      <c r="W38" s="98">
        <f t="shared" si="31"/>
        <v>0</v>
      </c>
      <c r="X38" s="98">
        <f t="shared" si="32"/>
        <v>0</v>
      </c>
      <c r="Y38" s="98">
        <f t="shared" si="33"/>
        <v>0</v>
      </c>
      <c r="Z38" s="98">
        <f t="shared" si="34"/>
        <v>0</v>
      </c>
      <c r="AA38" s="98">
        <f t="shared" si="35"/>
        <v>0</v>
      </c>
      <c r="AB38" s="98">
        <f t="shared" si="36"/>
        <v>0</v>
      </c>
      <c r="AD38" s="71" t="s">
        <v>57</v>
      </c>
      <c r="AE38" s="227"/>
      <c r="AF38" s="254" t="s">
        <v>35</v>
      </c>
      <c r="AG38" s="255" t="s">
        <v>36</v>
      </c>
      <c r="AH38" s="123" t="s">
        <v>11</v>
      </c>
      <c r="AI38" s="256" t="s">
        <v>38</v>
      </c>
      <c r="AJ38" s="71" t="s">
        <v>57</v>
      </c>
      <c r="AK38" s="227"/>
      <c r="AL38" s="254" t="s">
        <v>35</v>
      </c>
      <c r="AM38" s="255" t="s">
        <v>36</v>
      </c>
      <c r="AN38" s="72" t="s">
        <v>11</v>
      </c>
      <c r="AO38" s="257" t="s">
        <v>38</v>
      </c>
    </row>
    <row r="39" spans="1:41" ht="16.5">
      <c r="A39" s="73"/>
      <c r="B39" s="92" t="s">
        <v>101</v>
      </c>
      <c r="C39" s="75"/>
      <c r="D39" s="228"/>
      <c r="E39" s="229"/>
      <c r="F39" s="228"/>
      <c r="G39" s="230"/>
      <c r="H39" s="231"/>
      <c r="I39" s="223">
        <f t="shared" si="37"/>
        <v>0</v>
      </c>
      <c r="J39" s="146">
        <f t="shared" si="29"/>
        <v>0</v>
      </c>
      <c r="K39" s="224">
        <f t="shared" si="24"/>
        <v>0</v>
      </c>
      <c r="L39" s="187">
        <f t="shared" si="47"/>
        <v>0</v>
      </c>
      <c r="M39" s="182">
        <f t="shared" si="45"/>
        <v>0</v>
      </c>
      <c r="N39" s="182">
        <f t="shared" si="30"/>
        <v>0</v>
      </c>
      <c r="O39" s="182">
        <f t="shared" si="46"/>
        <v>0</v>
      </c>
      <c r="P39" s="182">
        <f t="shared" si="38"/>
        <v>0</v>
      </c>
      <c r="Q39" s="182">
        <f t="shared" si="39"/>
        <v>0</v>
      </c>
      <c r="R39" s="188">
        <f t="shared" si="40"/>
        <v>0</v>
      </c>
      <c r="S39" s="188">
        <f t="shared" si="41"/>
        <v>0</v>
      </c>
      <c r="T39" s="225">
        <f t="shared" si="42"/>
        <v>0</v>
      </c>
      <c r="U39" s="112">
        <f t="shared" si="43"/>
        <v>0</v>
      </c>
      <c r="V39" s="113">
        <f t="shared" si="44"/>
        <v>0</v>
      </c>
      <c r="W39" s="98">
        <f t="shared" si="31"/>
        <v>0</v>
      </c>
      <c r="X39" s="98">
        <f t="shared" si="32"/>
        <v>0</v>
      </c>
      <c r="Y39" s="98">
        <f t="shared" si="33"/>
        <v>0</v>
      </c>
      <c r="Z39" s="98">
        <f t="shared" si="34"/>
        <v>0</v>
      </c>
      <c r="AA39" s="98">
        <f t="shared" si="35"/>
        <v>0</v>
      </c>
      <c r="AB39" s="98">
        <f t="shared" si="36"/>
        <v>0</v>
      </c>
      <c r="AD39" s="99" t="s">
        <v>102</v>
      </c>
      <c r="AE39" s="258"/>
      <c r="AF39" s="91">
        <f>I51</f>
        <v>0</v>
      </c>
      <c r="AG39" s="91">
        <f>K51</f>
        <v>0</v>
      </c>
      <c r="AH39" s="91">
        <f>SUM(U51)</f>
        <v>0</v>
      </c>
      <c r="AI39" s="91">
        <f>SUM(V51)</f>
        <v>0</v>
      </c>
      <c r="AJ39" s="259" t="s">
        <v>103</v>
      </c>
      <c r="AK39" s="260"/>
      <c r="AL39" s="91">
        <f>I48</f>
        <v>0</v>
      </c>
      <c r="AM39" s="91">
        <f>K48</f>
        <v>0</v>
      </c>
      <c r="AN39" s="91">
        <f>SUM(U48)</f>
        <v>0</v>
      </c>
      <c r="AO39" s="239">
        <f>SUM(V48)</f>
        <v>0</v>
      </c>
    </row>
    <row r="40" spans="1:41" ht="16.5" customHeight="1">
      <c r="A40" s="73"/>
      <c r="B40" s="92" t="s">
        <v>104</v>
      </c>
      <c r="C40" s="75"/>
      <c r="D40" s="228"/>
      <c r="E40" s="229"/>
      <c r="F40" s="228"/>
      <c r="G40" s="230"/>
      <c r="H40" s="231"/>
      <c r="I40" s="223">
        <f t="shared" si="37"/>
        <v>0</v>
      </c>
      <c r="J40" s="146">
        <f t="shared" si="29"/>
        <v>0</v>
      </c>
      <c r="K40" s="224">
        <f t="shared" si="24"/>
        <v>0</v>
      </c>
      <c r="L40" s="187">
        <f aca="true" t="shared" si="48" ref="L40:L46">C40*1</f>
        <v>0</v>
      </c>
      <c r="M40" s="182">
        <f t="shared" si="45"/>
        <v>0</v>
      </c>
      <c r="N40" s="182">
        <f t="shared" si="30"/>
        <v>0</v>
      </c>
      <c r="O40" s="182">
        <f t="shared" si="46"/>
        <v>0</v>
      </c>
      <c r="P40" s="182">
        <f t="shared" si="38"/>
        <v>0</v>
      </c>
      <c r="Q40" s="182">
        <f t="shared" si="39"/>
        <v>0</v>
      </c>
      <c r="R40" s="188">
        <f t="shared" si="40"/>
        <v>0</v>
      </c>
      <c r="S40" s="188">
        <f t="shared" si="41"/>
        <v>0</v>
      </c>
      <c r="T40" s="225">
        <f t="shared" si="42"/>
        <v>0</v>
      </c>
      <c r="U40" s="112">
        <f t="shared" si="43"/>
        <v>0</v>
      </c>
      <c r="V40" s="113">
        <f t="shared" si="44"/>
        <v>0</v>
      </c>
      <c r="W40" s="98">
        <f t="shared" si="31"/>
        <v>0</v>
      </c>
      <c r="X40" s="98">
        <f t="shared" si="32"/>
        <v>0</v>
      </c>
      <c r="Y40" s="98">
        <f t="shared" si="33"/>
        <v>0</v>
      </c>
      <c r="Z40" s="98">
        <f t="shared" si="34"/>
        <v>0</v>
      </c>
      <c r="AA40" s="98">
        <f t="shared" si="35"/>
        <v>0</v>
      </c>
      <c r="AB40" s="98">
        <f t="shared" si="36"/>
        <v>0</v>
      </c>
      <c r="AD40" s="261" t="s">
        <v>105</v>
      </c>
      <c r="AE40" s="244"/>
      <c r="AF40" s="91">
        <f>I52</f>
        <v>0</v>
      </c>
      <c r="AG40" s="91">
        <f>K52</f>
        <v>0</v>
      </c>
      <c r="AH40" s="91">
        <f aca="true" t="shared" si="49" ref="AH40:AI43">SUM(U52)</f>
        <v>0</v>
      </c>
      <c r="AI40" s="91">
        <f t="shared" si="49"/>
        <v>0</v>
      </c>
      <c r="AJ40" s="259" t="s">
        <v>106</v>
      </c>
      <c r="AK40" s="260"/>
      <c r="AL40" s="262">
        <f>I49</f>
        <v>1</v>
      </c>
      <c r="AM40" s="262">
        <f>K49</f>
        <v>1</v>
      </c>
      <c r="AN40" s="91">
        <f>SUM(U49)</f>
        <v>0</v>
      </c>
      <c r="AO40" s="239">
        <f>SUM(V49)</f>
        <v>0</v>
      </c>
    </row>
    <row r="41" spans="1:41" ht="16.5">
      <c r="A41" s="73"/>
      <c r="B41" s="92" t="s">
        <v>107</v>
      </c>
      <c r="C41" s="75"/>
      <c r="D41" s="263"/>
      <c r="E41" s="264"/>
      <c r="F41" s="263"/>
      <c r="G41" s="265"/>
      <c r="H41" s="266"/>
      <c r="I41" s="223">
        <f t="shared" si="37"/>
        <v>0</v>
      </c>
      <c r="J41" s="146">
        <f t="shared" si="29"/>
        <v>0</v>
      </c>
      <c r="K41" s="224">
        <f t="shared" si="24"/>
        <v>0</v>
      </c>
      <c r="L41" s="187">
        <f t="shared" si="48"/>
        <v>0</v>
      </c>
      <c r="M41" s="182">
        <f t="shared" si="45"/>
        <v>0</v>
      </c>
      <c r="N41" s="182">
        <f t="shared" si="30"/>
        <v>0</v>
      </c>
      <c r="O41" s="182">
        <f t="shared" si="46"/>
        <v>0</v>
      </c>
      <c r="P41" s="182">
        <f t="shared" si="38"/>
        <v>0</v>
      </c>
      <c r="Q41" s="182">
        <f t="shared" si="39"/>
        <v>0</v>
      </c>
      <c r="R41" s="188">
        <f t="shared" si="40"/>
        <v>0</v>
      </c>
      <c r="S41" s="188">
        <f t="shared" si="41"/>
        <v>0</v>
      </c>
      <c r="T41" s="225">
        <f t="shared" si="42"/>
        <v>0</v>
      </c>
      <c r="U41" s="112">
        <f t="shared" si="43"/>
        <v>0</v>
      </c>
      <c r="V41" s="113">
        <f t="shared" si="44"/>
        <v>0</v>
      </c>
      <c r="W41" s="98">
        <f t="shared" si="31"/>
        <v>0</v>
      </c>
      <c r="X41" s="98">
        <f t="shared" si="32"/>
        <v>0</v>
      </c>
      <c r="Y41" s="98">
        <f t="shared" si="33"/>
        <v>0</v>
      </c>
      <c r="Z41" s="98">
        <f t="shared" si="34"/>
        <v>0</v>
      </c>
      <c r="AA41" s="98">
        <f t="shared" si="35"/>
        <v>0</v>
      </c>
      <c r="AB41" s="98">
        <f t="shared" si="36"/>
        <v>0</v>
      </c>
      <c r="AD41" s="99" t="s">
        <v>108</v>
      </c>
      <c r="AE41" s="258"/>
      <c r="AF41" s="91">
        <f>I53</f>
        <v>0</v>
      </c>
      <c r="AG41" s="91">
        <f>K53</f>
        <v>0</v>
      </c>
      <c r="AH41" s="91">
        <f t="shared" si="49"/>
        <v>0</v>
      </c>
      <c r="AI41" s="91">
        <f t="shared" si="49"/>
        <v>0</v>
      </c>
      <c r="AJ41" s="267" t="s">
        <v>109</v>
      </c>
      <c r="AK41" s="268"/>
      <c r="AL41" s="269">
        <f>I58</f>
        <v>0</v>
      </c>
      <c r="AM41" s="269">
        <f>K58</f>
        <v>0</v>
      </c>
      <c r="AN41" s="269">
        <f aca="true" t="shared" si="50" ref="AN41:AO45">U58</f>
        <v>0</v>
      </c>
      <c r="AO41" s="270">
        <f t="shared" si="50"/>
        <v>0</v>
      </c>
    </row>
    <row r="42" spans="1:41" ht="16.5">
      <c r="A42" s="73"/>
      <c r="B42" s="92" t="s">
        <v>110</v>
      </c>
      <c r="C42" s="75"/>
      <c r="D42" s="271"/>
      <c r="E42" s="272"/>
      <c r="F42" s="271"/>
      <c r="G42" s="273"/>
      <c r="H42" s="274"/>
      <c r="I42" s="223">
        <f t="shared" si="37"/>
        <v>0</v>
      </c>
      <c r="J42" s="146">
        <f t="shared" si="29"/>
        <v>0</v>
      </c>
      <c r="K42" s="224">
        <f t="shared" si="24"/>
        <v>0</v>
      </c>
      <c r="L42" s="187">
        <f t="shared" si="48"/>
        <v>0</v>
      </c>
      <c r="M42" s="182">
        <f t="shared" si="45"/>
        <v>0</v>
      </c>
      <c r="N42" s="182">
        <f t="shared" si="30"/>
        <v>0</v>
      </c>
      <c r="O42" s="182">
        <f t="shared" si="46"/>
        <v>0</v>
      </c>
      <c r="P42" s="182">
        <f t="shared" si="38"/>
        <v>0</v>
      </c>
      <c r="Q42" s="182">
        <f t="shared" si="39"/>
        <v>0</v>
      </c>
      <c r="R42" s="188">
        <f t="shared" si="40"/>
        <v>0</v>
      </c>
      <c r="S42" s="188">
        <f t="shared" si="41"/>
        <v>0</v>
      </c>
      <c r="T42" s="225">
        <f t="shared" si="42"/>
        <v>0</v>
      </c>
      <c r="U42" s="112">
        <f t="shared" si="43"/>
        <v>0</v>
      </c>
      <c r="V42" s="113">
        <f t="shared" si="44"/>
        <v>0</v>
      </c>
      <c r="W42" s="98">
        <f t="shared" si="31"/>
        <v>0</v>
      </c>
      <c r="X42" s="98">
        <f t="shared" si="32"/>
        <v>0</v>
      </c>
      <c r="Y42" s="98">
        <f t="shared" si="33"/>
        <v>0</v>
      </c>
      <c r="Z42" s="98">
        <f t="shared" si="34"/>
        <v>0</v>
      </c>
      <c r="AA42" s="98">
        <f t="shared" si="35"/>
        <v>0</v>
      </c>
      <c r="AB42" s="98">
        <f t="shared" si="36"/>
        <v>0</v>
      </c>
      <c r="AD42" s="261" t="s">
        <v>111</v>
      </c>
      <c r="AE42" s="244"/>
      <c r="AF42" s="91">
        <f>I54</f>
        <v>0</v>
      </c>
      <c r="AG42" s="91">
        <f>K54</f>
        <v>0</v>
      </c>
      <c r="AH42" s="91">
        <f t="shared" si="49"/>
        <v>0</v>
      </c>
      <c r="AI42" s="91">
        <f t="shared" si="49"/>
        <v>0</v>
      </c>
      <c r="AJ42" s="275" t="s">
        <v>112</v>
      </c>
      <c r="AK42" s="276"/>
      <c r="AL42" s="277">
        <f>I59</f>
        <v>0</v>
      </c>
      <c r="AM42" s="277">
        <f>K59</f>
        <v>0</v>
      </c>
      <c r="AN42" s="277">
        <f t="shared" si="50"/>
        <v>0</v>
      </c>
      <c r="AO42" s="278">
        <f t="shared" si="50"/>
        <v>0</v>
      </c>
    </row>
    <row r="43" spans="1:41" ht="16.5">
      <c r="A43" s="73"/>
      <c r="B43" s="92" t="s">
        <v>113</v>
      </c>
      <c r="C43" s="75"/>
      <c r="D43" s="271"/>
      <c r="E43" s="272"/>
      <c r="F43" s="271"/>
      <c r="G43" s="273"/>
      <c r="H43" s="274"/>
      <c r="I43" s="223">
        <f t="shared" si="37"/>
        <v>0</v>
      </c>
      <c r="J43" s="146">
        <f t="shared" si="29"/>
        <v>0</v>
      </c>
      <c r="K43" s="224">
        <f t="shared" si="24"/>
        <v>0</v>
      </c>
      <c r="L43" s="187">
        <f t="shared" si="48"/>
        <v>0</v>
      </c>
      <c r="M43" s="182">
        <f t="shared" si="45"/>
        <v>0</v>
      </c>
      <c r="N43" s="182">
        <f t="shared" si="30"/>
        <v>0</v>
      </c>
      <c r="O43" s="182">
        <f t="shared" si="46"/>
        <v>0</v>
      </c>
      <c r="P43" s="182">
        <f t="shared" si="38"/>
        <v>0</v>
      </c>
      <c r="Q43" s="182">
        <f t="shared" si="39"/>
        <v>0</v>
      </c>
      <c r="R43" s="188">
        <f t="shared" si="40"/>
        <v>0</v>
      </c>
      <c r="S43" s="188">
        <f t="shared" si="41"/>
        <v>0</v>
      </c>
      <c r="T43" s="225">
        <f t="shared" si="42"/>
        <v>0</v>
      </c>
      <c r="U43" s="112">
        <f t="shared" si="43"/>
        <v>0</v>
      </c>
      <c r="V43" s="113">
        <f t="shared" si="44"/>
        <v>0</v>
      </c>
      <c r="W43" s="98">
        <f t="shared" si="31"/>
        <v>0</v>
      </c>
      <c r="X43" s="98">
        <f t="shared" si="32"/>
        <v>0</v>
      </c>
      <c r="Y43" s="98">
        <f t="shared" si="33"/>
        <v>0</v>
      </c>
      <c r="Z43" s="98">
        <f t="shared" si="34"/>
        <v>0</v>
      </c>
      <c r="AA43" s="98">
        <f t="shared" si="35"/>
        <v>0</v>
      </c>
      <c r="AB43" s="98">
        <f t="shared" si="36"/>
        <v>0</v>
      </c>
      <c r="AD43" s="279" t="s">
        <v>114</v>
      </c>
      <c r="AE43" s="260"/>
      <c r="AF43" s="262">
        <f>I55</f>
        <v>0</v>
      </c>
      <c r="AG43" s="262">
        <f>K55</f>
        <v>0</v>
      </c>
      <c r="AH43" s="91">
        <f t="shared" si="49"/>
        <v>0</v>
      </c>
      <c r="AI43" s="91">
        <f t="shared" si="49"/>
        <v>0</v>
      </c>
      <c r="AJ43" s="280" t="s">
        <v>115</v>
      </c>
      <c r="AK43" s="281"/>
      <c r="AL43" s="282">
        <f>I60</f>
        <v>0</v>
      </c>
      <c r="AM43" s="282">
        <f>K60</f>
        <v>0</v>
      </c>
      <c r="AN43" s="282">
        <f t="shared" si="50"/>
        <v>0</v>
      </c>
      <c r="AO43" s="283">
        <f t="shared" si="50"/>
        <v>0</v>
      </c>
    </row>
    <row r="44" spans="1:41" ht="16.5">
      <c r="A44" s="73"/>
      <c r="B44" s="92" t="s">
        <v>116</v>
      </c>
      <c r="C44" s="75"/>
      <c r="D44" s="271"/>
      <c r="E44" s="272"/>
      <c r="F44" s="271"/>
      <c r="G44" s="273"/>
      <c r="H44" s="274"/>
      <c r="I44" s="223">
        <f t="shared" si="37"/>
        <v>0</v>
      </c>
      <c r="J44" s="146">
        <f t="shared" si="29"/>
        <v>0</v>
      </c>
      <c r="K44" s="224">
        <f t="shared" si="24"/>
        <v>0</v>
      </c>
      <c r="L44" s="187">
        <f t="shared" si="48"/>
        <v>0</v>
      </c>
      <c r="M44" s="182">
        <f>F44*1</f>
        <v>0</v>
      </c>
      <c r="N44" s="182">
        <f t="shared" si="30"/>
        <v>0</v>
      </c>
      <c r="O44" s="182">
        <f t="shared" si="46"/>
        <v>0</v>
      </c>
      <c r="P44" s="182">
        <f t="shared" si="38"/>
        <v>0</v>
      </c>
      <c r="Q44" s="182">
        <f t="shared" si="39"/>
        <v>0</v>
      </c>
      <c r="R44" s="188">
        <f t="shared" si="40"/>
        <v>0</v>
      </c>
      <c r="S44" s="188">
        <f t="shared" si="41"/>
        <v>0</v>
      </c>
      <c r="T44" s="225">
        <f t="shared" si="42"/>
        <v>0</v>
      </c>
      <c r="U44" s="112">
        <f t="shared" si="43"/>
        <v>0</v>
      </c>
      <c r="V44" s="113">
        <f t="shared" si="44"/>
        <v>0</v>
      </c>
      <c r="W44" s="98">
        <f t="shared" si="31"/>
        <v>0</v>
      </c>
      <c r="X44" s="98">
        <f t="shared" si="32"/>
        <v>0</v>
      </c>
      <c r="Y44" s="98">
        <f t="shared" si="33"/>
        <v>0</v>
      </c>
      <c r="Z44" s="98">
        <f t="shared" si="34"/>
        <v>0</v>
      </c>
      <c r="AA44" s="98">
        <f t="shared" si="35"/>
        <v>0</v>
      </c>
      <c r="AB44" s="98">
        <f t="shared" si="36"/>
        <v>0</v>
      </c>
      <c r="AD44" s="284" t="s">
        <v>117</v>
      </c>
      <c r="AE44" s="285"/>
      <c r="AF44" s="286">
        <f>SUM(AF39:AF43)</f>
        <v>0</v>
      </c>
      <c r="AG44" s="286">
        <f>SUM(AG39:AG43)</f>
        <v>0</v>
      </c>
      <c r="AH44" s="286">
        <f>SUM(AH39:AH43)</f>
        <v>0</v>
      </c>
      <c r="AI44" s="286">
        <f>SUM(AI39:AI43)</f>
        <v>0</v>
      </c>
      <c r="AJ44" s="275" t="s">
        <v>118</v>
      </c>
      <c r="AK44" s="287"/>
      <c r="AL44" s="277">
        <f>I61</f>
        <v>0</v>
      </c>
      <c r="AM44" s="277">
        <f>K61</f>
        <v>0</v>
      </c>
      <c r="AN44" s="277">
        <f t="shared" si="50"/>
        <v>0</v>
      </c>
      <c r="AO44" s="278">
        <f t="shared" si="50"/>
        <v>0</v>
      </c>
    </row>
    <row r="45" spans="1:41" ht="16.5">
      <c r="A45" s="73"/>
      <c r="B45" s="92" t="s">
        <v>119</v>
      </c>
      <c r="C45" s="75"/>
      <c r="D45" s="271"/>
      <c r="E45" s="272"/>
      <c r="F45" s="271"/>
      <c r="G45" s="273"/>
      <c r="H45" s="274"/>
      <c r="I45" s="223">
        <f t="shared" si="37"/>
        <v>0</v>
      </c>
      <c r="J45" s="146">
        <f t="shared" si="29"/>
        <v>0</v>
      </c>
      <c r="K45" s="224">
        <f t="shared" si="24"/>
        <v>0</v>
      </c>
      <c r="L45" s="187">
        <f t="shared" si="48"/>
        <v>0</v>
      </c>
      <c r="M45" s="182">
        <f>F45*1</f>
        <v>0</v>
      </c>
      <c r="N45" s="182">
        <f t="shared" si="30"/>
        <v>0</v>
      </c>
      <c r="O45" s="182">
        <f t="shared" si="46"/>
        <v>0</v>
      </c>
      <c r="P45" s="182">
        <f t="shared" si="38"/>
        <v>0</v>
      </c>
      <c r="Q45" s="182">
        <f t="shared" si="39"/>
        <v>0</v>
      </c>
      <c r="R45" s="188">
        <f t="shared" si="40"/>
        <v>0</v>
      </c>
      <c r="S45" s="188">
        <f t="shared" si="41"/>
        <v>0</v>
      </c>
      <c r="T45" s="225">
        <f t="shared" si="42"/>
        <v>0</v>
      </c>
      <c r="U45" s="112">
        <f t="shared" si="43"/>
        <v>0</v>
      </c>
      <c r="V45" s="113">
        <f t="shared" si="44"/>
        <v>0</v>
      </c>
      <c r="W45" s="98">
        <f t="shared" si="31"/>
        <v>0</v>
      </c>
      <c r="X45" s="98">
        <f t="shared" si="32"/>
        <v>0</v>
      </c>
      <c r="Y45" s="98">
        <f t="shared" si="33"/>
        <v>0</v>
      </c>
      <c r="Z45" s="98">
        <f t="shared" si="34"/>
        <v>0</v>
      </c>
      <c r="AA45" s="98">
        <f t="shared" si="35"/>
        <v>0</v>
      </c>
      <c r="AB45" s="98">
        <f t="shared" si="36"/>
        <v>0</v>
      </c>
      <c r="AD45" s="288" t="s">
        <v>120</v>
      </c>
      <c r="AE45" s="289"/>
      <c r="AF45" s="290">
        <f>SUM(AL39:AL40)</f>
        <v>1</v>
      </c>
      <c r="AG45" s="290">
        <f>SUM(AM39:AM40)</f>
        <v>1</v>
      </c>
      <c r="AH45" s="290">
        <f>SUM(AN39:AN40)</f>
        <v>0</v>
      </c>
      <c r="AI45" s="290">
        <f>SUM(AO39:AO40)</f>
        <v>0</v>
      </c>
      <c r="AJ45" s="291" t="s">
        <v>121</v>
      </c>
      <c r="AK45" s="292"/>
      <c r="AL45" s="293">
        <f>I62</f>
        <v>0</v>
      </c>
      <c r="AM45" s="293">
        <f>K62</f>
        <v>0</v>
      </c>
      <c r="AN45" s="293">
        <f t="shared" si="50"/>
        <v>0</v>
      </c>
      <c r="AO45" s="294">
        <f t="shared" si="50"/>
        <v>0</v>
      </c>
    </row>
    <row r="46" spans="1:28" ht="16.5">
      <c r="A46" s="73"/>
      <c r="B46" s="139" t="s">
        <v>122</v>
      </c>
      <c r="C46" s="75"/>
      <c r="D46" s="228"/>
      <c r="E46" s="229"/>
      <c r="F46" s="271"/>
      <c r="G46" s="273"/>
      <c r="H46" s="274"/>
      <c r="I46" s="223">
        <f t="shared" si="37"/>
        <v>0</v>
      </c>
      <c r="J46" s="146">
        <f t="shared" si="29"/>
        <v>0</v>
      </c>
      <c r="K46" s="224">
        <f t="shared" si="24"/>
        <v>0</v>
      </c>
      <c r="L46" s="295">
        <f t="shared" si="48"/>
        <v>0</v>
      </c>
      <c r="M46" s="296">
        <f t="shared" si="45"/>
        <v>0</v>
      </c>
      <c r="N46" s="296">
        <f t="shared" si="30"/>
        <v>0</v>
      </c>
      <c r="O46" s="297">
        <f t="shared" si="46"/>
        <v>0</v>
      </c>
      <c r="P46" s="170">
        <f t="shared" si="38"/>
        <v>0</v>
      </c>
      <c r="Q46" s="170">
        <f t="shared" si="39"/>
        <v>0</v>
      </c>
      <c r="R46" s="171">
        <f t="shared" si="40"/>
        <v>0</v>
      </c>
      <c r="S46" s="172">
        <f t="shared" si="41"/>
        <v>0</v>
      </c>
      <c r="T46" s="111">
        <f t="shared" si="42"/>
        <v>0</v>
      </c>
      <c r="U46" s="112">
        <f t="shared" si="43"/>
        <v>0</v>
      </c>
      <c r="V46" s="113">
        <f t="shared" si="44"/>
        <v>0</v>
      </c>
      <c r="W46" s="98">
        <f t="shared" si="31"/>
        <v>0</v>
      </c>
      <c r="X46" s="98">
        <f t="shared" si="32"/>
        <v>0</v>
      </c>
      <c r="Y46" s="98">
        <f t="shared" si="33"/>
        <v>0</v>
      </c>
      <c r="Z46" s="98">
        <f t="shared" si="34"/>
        <v>0</v>
      </c>
      <c r="AA46" s="98">
        <f t="shared" si="35"/>
        <v>0</v>
      </c>
      <c r="AB46" s="98">
        <f t="shared" si="36"/>
        <v>0</v>
      </c>
    </row>
    <row r="47" spans="1:41" s="302" customFormat="1" ht="19.5" customHeight="1">
      <c r="A47" s="73"/>
      <c r="B47" s="298" t="s">
        <v>123</v>
      </c>
      <c r="C47" s="207">
        <f aca="true" t="shared" si="51" ref="C47:M47">SUM(C26:C46)</f>
        <v>3</v>
      </c>
      <c r="D47" s="207">
        <f t="shared" si="51"/>
        <v>3</v>
      </c>
      <c r="E47" s="208">
        <f t="shared" si="51"/>
        <v>1.75</v>
      </c>
      <c r="F47" s="207">
        <f t="shared" si="51"/>
        <v>16</v>
      </c>
      <c r="G47" s="207">
        <f t="shared" si="51"/>
        <v>1</v>
      </c>
      <c r="H47" s="208">
        <f t="shared" si="51"/>
        <v>0.25</v>
      </c>
      <c r="I47" s="299">
        <f t="shared" si="51"/>
        <v>19</v>
      </c>
      <c r="J47" s="299">
        <f t="shared" si="51"/>
        <v>4</v>
      </c>
      <c r="K47" s="299">
        <f t="shared" si="51"/>
        <v>2</v>
      </c>
      <c r="L47" s="200">
        <f t="shared" si="51"/>
        <v>1.75</v>
      </c>
      <c r="M47" s="199">
        <f t="shared" si="51"/>
        <v>4</v>
      </c>
      <c r="N47" s="300">
        <f aca="true" t="shared" si="52" ref="N47:V47">SUM(N26:N46)</f>
        <v>0</v>
      </c>
      <c r="O47" s="300">
        <f t="shared" si="52"/>
        <v>3.75</v>
      </c>
      <c r="P47" s="199">
        <f t="shared" si="52"/>
        <v>0</v>
      </c>
      <c r="Q47" s="199">
        <f t="shared" si="52"/>
        <v>3.75</v>
      </c>
      <c r="R47" s="211">
        <f t="shared" si="52"/>
        <v>0</v>
      </c>
      <c r="S47" s="301">
        <f t="shared" si="52"/>
        <v>0</v>
      </c>
      <c r="T47" s="199">
        <f t="shared" si="52"/>
        <v>5.75</v>
      </c>
      <c r="U47" s="199">
        <f t="shared" si="52"/>
        <v>3.75</v>
      </c>
      <c r="V47" s="211">
        <f t="shared" si="52"/>
        <v>0</v>
      </c>
      <c r="W47" s="201">
        <f aca="true" t="shared" si="53" ref="W47:AB47">SUM(W26:W46)</f>
        <v>1.75</v>
      </c>
      <c r="X47" s="211">
        <f t="shared" si="53"/>
        <v>4</v>
      </c>
      <c r="Y47" s="211">
        <f t="shared" si="53"/>
        <v>0</v>
      </c>
      <c r="Z47" s="211">
        <f t="shared" si="53"/>
        <v>3.75</v>
      </c>
      <c r="AA47" s="201">
        <f t="shared" si="53"/>
        <v>0</v>
      </c>
      <c r="AB47" s="211">
        <f t="shared" si="53"/>
        <v>0</v>
      </c>
      <c r="AC47" s="176"/>
      <c r="AO47" s="2"/>
    </row>
    <row r="48" spans="1:28" ht="30.75" customHeight="1">
      <c r="A48" s="303">
        <v>4</v>
      </c>
      <c r="B48" s="304" t="s">
        <v>124</v>
      </c>
      <c r="C48" s="217"/>
      <c r="D48" s="305"/>
      <c r="E48" s="306"/>
      <c r="F48" s="305"/>
      <c r="G48" s="307"/>
      <c r="H48" s="308"/>
      <c r="I48" s="223">
        <f>SUM(F48,C48)</f>
        <v>0</v>
      </c>
      <c r="J48" s="146">
        <f aca="true" t="shared" si="54" ref="J48:J55">SUM(D48,G48)</f>
        <v>0</v>
      </c>
      <c r="K48" s="224">
        <f>SUM(H48,E48)</f>
        <v>0</v>
      </c>
      <c r="L48" s="168">
        <f>C48</f>
        <v>0</v>
      </c>
      <c r="M48" s="169">
        <f>F48</f>
        <v>0</v>
      </c>
      <c r="N48" s="169">
        <f>L48-E48</f>
        <v>0</v>
      </c>
      <c r="O48" s="170">
        <f>M48-H48</f>
        <v>0</v>
      </c>
      <c r="P48" s="170">
        <f>IF(L48&gt;=E48,N48,$R$4)</f>
        <v>0</v>
      </c>
      <c r="Q48" s="170">
        <f>IF(M48&gt;=H48,O48,$R$4)</f>
        <v>0</v>
      </c>
      <c r="R48" s="171">
        <f>IF(E48&gt;=L48,-N48,$P$4)</f>
        <v>0</v>
      </c>
      <c r="S48" s="172">
        <f>IF(H48&gt;=M48,-O48,$P$4)</f>
        <v>0</v>
      </c>
      <c r="T48" s="173">
        <f>SUM(L48:M48)</f>
        <v>0</v>
      </c>
      <c r="U48" s="174">
        <f>SUM(P48:Q48)</f>
        <v>0</v>
      </c>
      <c r="V48" s="175">
        <f>SUM(R48:S48)</f>
        <v>0</v>
      </c>
      <c r="W48" s="309">
        <f>L48</f>
        <v>0</v>
      </c>
      <c r="X48" s="310">
        <f>F48</f>
        <v>0</v>
      </c>
      <c r="Y48" s="311">
        <f aca="true" t="shared" si="55" ref="Y48:AB49">SUM(P48)</f>
        <v>0</v>
      </c>
      <c r="Z48" s="311">
        <f t="shared" si="55"/>
        <v>0</v>
      </c>
      <c r="AA48" s="312">
        <f t="shared" si="55"/>
        <v>0</v>
      </c>
      <c r="AB48" s="313">
        <f t="shared" si="55"/>
        <v>0</v>
      </c>
    </row>
    <row r="49" spans="1:40" s="4" customFormat="1" ht="26.25">
      <c r="A49" s="73"/>
      <c r="B49" s="304" t="s">
        <v>125</v>
      </c>
      <c r="C49" s="314">
        <v>1</v>
      </c>
      <c r="D49" s="305">
        <v>1</v>
      </c>
      <c r="E49" s="306">
        <v>1</v>
      </c>
      <c r="F49" s="305"/>
      <c r="G49" s="307"/>
      <c r="H49" s="308"/>
      <c r="I49" s="223">
        <f>SUM(F49,C49)</f>
        <v>1</v>
      </c>
      <c r="J49" s="146">
        <f t="shared" si="54"/>
        <v>1</v>
      </c>
      <c r="K49" s="224">
        <f>SUM(H49,E49)</f>
        <v>1</v>
      </c>
      <c r="L49" s="315">
        <f>C49</f>
        <v>1</v>
      </c>
      <c r="M49" s="316">
        <f>F49</f>
        <v>0</v>
      </c>
      <c r="N49" s="296">
        <f>L49-E49</f>
        <v>0</v>
      </c>
      <c r="O49" s="297">
        <f>M49-H49</f>
        <v>0</v>
      </c>
      <c r="P49" s="170">
        <f>IF(L49&gt;=E49,N49,$R$4)</f>
        <v>0</v>
      </c>
      <c r="Q49" s="170">
        <f>IF(M49&gt;=H49,O49,$R$4)</f>
        <v>0</v>
      </c>
      <c r="R49" s="171">
        <f>IF(E49&gt;=L49,-N49,$P$4)</f>
        <v>0</v>
      </c>
      <c r="S49" s="172">
        <f>IF(H49&gt;=M49,-O49,$P$4)</f>
        <v>0</v>
      </c>
      <c r="T49" s="111">
        <f>SUM(L49:M49)</f>
        <v>1</v>
      </c>
      <c r="U49" s="112">
        <f>SUM(P49:Q49)</f>
        <v>0</v>
      </c>
      <c r="V49" s="113">
        <f>SUM(R49:S49)</f>
        <v>0</v>
      </c>
      <c r="W49" s="309">
        <f>L49</f>
        <v>1</v>
      </c>
      <c r="X49" s="310">
        <f>F49</f>
        <v>0</v>
      </c>
      <c r="Y49" s="311">
        <f t="shared" si="55"/>
        <v>0</v>
      </c>
      <c r="Z49" s="311">
        <f t="shared" si="55"/>
        <v>0</v>
      </c>
      <c r="AA49" s="312">
        <f t="shared" si="55"/>
        <v>0</v>
      </c>
      <c r="AB49" s="313">
        <f t="shared" si="55"/>
        <v>0</v>
      </c>
      <c r="AD49" s="7" t="s">
        <v>115</v>
      </c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:30" ht="16.5" customHeight="1">
      <c r="A50" s="317"/>
      <c r="B50" s="145" t="s">
        <v>126</v>
      </c>
      <c r="C50" s="207">
        <f aca="true" t="shared" si="56" ref="C50:H50">SUM(C48:C49)</f>
        <v>1</v>
      </c>
      <c r="D50" s="318">
        <f t="shared" si="56"/>
        <v>1</v>
      </c>
      <c r="E50" s="192">
        <f t="shared" si="56"/>
        <v>1</v>
      </c>
      <c r="F50" s="318">
        <f t="shared" si="56"/>
        <v>0</v>
      </c>
      <c r="G50" s="318">
        <f t="shared" si="56"/>
        <v>0</v>
      </c>
      <c r="H50" s="192">
        <f t="shared" si="56"/>
        <v>0</v>
      </c>
      <c r="I50" s="223">
        <f>SUM(I48:I49)</f>
        <v>1</v>
      </c>
      <c r="J50" s="223">
        <f>SUM(J48:J49)</f>
        <v>1</v>
      </c>
      <c r="K50" s="224">
        <f>SUM(K48:K49)</f>
        <v>1</v>
      </c>
      <c r="L50" s="319">
        <f aca="true" t="shared" si="57" ref="L50:AB50">SUM(L48,L49)</f>
        <v>1</v>
      </c>
      <c r="M50" s="319">
        <f t="shared" si="57"/>
        <v>0</v>
      </c>
      <c r="N50" s="320">
        <f t="shared" si="57"/>
        <v>0</v>
      </c>
      <c r="O50" s="320">
        <f t="shared" si="57"/>
        <v>0</v>
      </c>
      <c r="P50" s="319">
        <f t="shared" si="57"/>
        <v>0</v>
      </c>
      <c r="Q50" s="319">
        <f t="shared" si="57"/>
        <v>0</v>
      </c>
      <c r="R50" s="321">
        <f t="shared" si="57"/>
        <v>0</v>
      </c>
      <c r="S50" s="322">
        <f t="shared" si="57"/>
        <v>0</v>
      </c>
      <c r="T50" s="323">
        <f t="shared" si="57"/>
        <v>1</v>
      </c>
      <c r="U50" s="319">
        <f t="shared" si="57"/>
        <v>0</v>
      </c>
      <c r="V50" s="321">
        <f t="shared" si="57"/>
        <v>0</v>
      </c>
      <c r="W50" s="321">
        <f t="shared" si="57"/>
        <v>1</v>
      </c>
      <c r="X50" s="321">
        <f t="shared" si="57"/>
        <v>0</v>
      </c>
      <c r="Y50" s="321">
        <f t="shared" si="57"/>
        <v>0</v>
      </c>
      <c r="Z50" s="321">
        <f t="shared" si="57"/>
        <v>0</v>
      </c>
      <c r="AA50" s="321">
        <f t="shared" si="57"/>
        <v>0</v>
      </c>
      <c r="AB50" s="321">
        <f t="shared" si="57"/>
        <v>0</v>
      </c>
      <c r="AD50" s="7" t="s">
        <v>118</v>
      </c>
    </row>
    <row r="51" spans="1:30" ht="28.5" customHeight="1">
      <c r="A51" s="324">
        <v>5</v>
      </c>
      <c r="B51" s="325" t="s">
        <v>127</v>
      </c>
      <c r="C51" s="217"/>
      <c r="D51" s="305"/>
      <c r="E51" s="306"/>
      <c r="F51" s="305"/>
      <c r="G51" s="307"/>
      <c r="H51" s="308"/>
      <c r="I51" s="223">
        <f>SUM(C51,F51)</f>
        <v>0</v>
      </c>
      <c r="J51" s="146">
        <f t="shared" si="54"/>
        <v>0</v>
      </c>
      <c r="K51" s="224">
        <f>SUM(E51,H51)</f>
        <v>0</v>
      </c>
      <c r="L51" s="182">
        <f>C51</f>
        <v>0</v>
      </c>
      <c r="M51" s="182">
        <f>F51</f>
        <v>0</v>
      </c>
      <c r="N51" s="182">
        <f>L51-E51</f>
        <v>0</v>
      </c>
      <c r="O51" s="183">
        <f>M51-H51</f>
        <v>0</v>
      </c>
      <c r="P51" s="183">
        <f>IF(L51&gt;=E51,N51,$R$4)</f>
        <v>0</v>
      </c>
      <c r="Q51" s="183">
        <f>IF(M51&gt;=H51,O51,$R$4)</f>
        <v>0</v>
      </c>
      <c r="R51" s="188">
        <f>IF(E51&gt;=L51,-N51,$P$4)</f>
        <v>0</v>
      </c>
      <c r="S51" s="188">
        <f>IF(H51&gt;=M51,-O51,$P$4)</f>
        <v>0</v>
      </c>
      <c r="T51" s="173">
        <f>SUM(L51:M51)</f>
        <v>0</v>
      </c>
      <c r="U51" s="174">
        <f>SUM(P51:Q51)</f>
        <v>0</v>
      </c>
      <c r="V51" s="175">
        <f>SUM(R51:S51)</f>
        <v>0</v>
      </c>
      <c r="W51" s="326">
        <f>L51</f>
        <v>0</v>
      </c>
      <c r="X51" s="327">
        <f>F51</f>
        <v>0</v>
      </c>
      <c r="Y51" s="328">
        <f aca="true" t="shared" si="58" ref="Y51:AB55">SUM(P51)</f>
        <v>0</v>
      </c>
      <c r="Z51" s="328">
        <f t="shared" si="58"/>
        <v>0</v>
      </c>
      <c r="AA51" s="329">
        <f t="shared" si="58"/>
        <v>0</v>
      </c>
      <c r="AB51" s="329">
        <f t="shared" si="58"/>
        <v>0</v>
      </c>
      <c r="AD51" s="7" t="s">
        <v>128</v>
      </c>
    </row>
    <row r="52" spans="1:40" ht="29.25" customHeight="1">
      <c r="A52" s="73"/>
      <c r="B52" s="304" t="s">
        <v>129</v>
      </c>
      <c r="C52" s="314"/>
      <c r="D52" s="305"/>
      <c r="E52" s="306"/>
      <c r="F52" s="305"/>
      <c r="G52" s="307"/>
      <c r="H52" s="308"/>
      <c r="I52" s="223">
        <f>SUM(C52,F52)</f>
        <v>0</v>
      </c>
      <c r="J52" s="146">
        <f t="shared" si="54"/>
        <v>0</v>
      </c>
      <c r="K52" s="224">
        <f>SUM(E52,H52)</f>
        <v>0</v>
      </c>
      <c r="L52" s="182">
        <f>C52</f>
        <v>0</v>
      </c>
      <c r="M52" s="182">
        <f>F52</f>
        <v>0</v>
      </c>
      <c r="N52" s="182">
        <f>L52-E52</f>
        <v>0</v>
      </c>
      <c r="O52" s="183">
        <f>M52-H52</f>
        <v>0</v>
      </c>
      <c r="P52" s="170">
        <f>IF(L52&gt;=E52,N52,$R$4)</f>
        <v>0</v>
      </c>
      <c r="Q52" s="170">
        <f>IF(M52&gt;=H52,O52,$R$4)</f>
        <v>0</v>
      </c>
      <c r="R52" s="171">
        <f>IF(E52&gt;=L52,-N52,$P$4)</f>
        <v>0</v>
      </c>
      <c r="S52" s="171">
        <f>IF(H52&gt;=M52,-O52,$P$4)</f>
        <v>0</v>
      </c>
      <c r="T52" s="111">
        <f>SUM(L52:M52)</f>
        <v>0</v>
      </c>
      <c r="U52" s="112">
        <f>SUM(P52:Q52)</f>
        <v>0</v>
      </c>
      <c r="V52" s="113">
        <f>SUM(R52:S52)</f>
        <v>0</v>
      </c>
      <c r="W52" s="330">
        <f>L52</f>
        <v>0</v>
      </c>
      <c r="X52" s="310">
        <f>F52</f>
        <v>0</v>
      </c>
      <c r="Y52" s="311">
        <f t="shared" si="58"/>
        <v>0</v>
      </c>
      <c r="Z52" s="311">
        <f t="shared" si="58"/>
        <v>0</v>
      </c>
      <c r="AA52" s="312">
        <f t="shared" si="58"/>
        <v>0</v>
      </c>
      <c r="AB52" s="312">
        <f t="shared" si="58"/>
        <v>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30.75" customHeight="1">
      <c r="A53" s="73"/>
      <c r="B53" s="304" t="s">
        <v>130</v>
      </c>
      <c r="C53" s="314"/>
      <c r="D53" s="305"/>
      <c r="E53" s="306"/>
      <c r="F53" s="305"/>
      <c r="G53" s="307"/>
      <c r="H53" s="308"/>
      <c r="I53" s="223">
        <f>SUM(C53,F53)</f>
        <v>0</v>
      </c>
      <c r="J53" s="146">
        <f t="shared" si="54"/>
        <v>0</v>
      </c>
      <c r="K53" s="224">
        <f>SUM(E53,H53)</f>
        <v>0</v>
      </c>
      <c r="L53" s="182">
        <f>C53</f>
        <v>0</v>
      </c>
      <c r="M53" s="182">
        <f>F53</f>
        <v>0</v>
      </c>
      <c r="N53" s="182">
        <f>L53-E53</f>
        <v>0</v>
      </c>
      <c r="O53" s="183">
        <f>M53-H53</f>
        <v>0</v>
      </c>
      <c r="P53" s="170">
        <f>IF(L53&gt;=E53,N53,$R$4)</f>
        <v>0</v>
      </c>
      <c r="Q53" s="170">
        <f>IF(M53&gt;=H53,O53,$R$4)</f>
        <v>0</v>
      </c>
      <c r="R53" s="171">
        <f>IF(E53&gt;=L53,-N53,$P$4)</f>
        <v>0</v>
      </c>
      <c r="S53" s="171">
        <f>IF(H53&gt;=M53,-O53,$P$4)</f>
        <v>0</v>
      </c>
      <c r="T53" s="111">
        <f>SUM(L53:M53)</f>
        <v>0</v>
      </c>
      <c r="U53" s="112">
        <f>SUM(P53:Q53)</f>
        <v>0</v>
      </c>
      <c r="V53" s="113">
        <f>SUM(R53:S53)</f>
        <v>0</v>
      </c>
      <c r="W53" s="330">
        <f>L53</f>
        <v>0</v>
      </c>
      <c r="X53" s="310">
        <f>F53</f>
        <v>0</v>
      </c>
      <c r="Y53" s="311">
        <f t="shared" si="58"/>
        <v>0</v>
      </c>
      <c r="Z53" s="311">
        <f t="shared" si="58"/>
        <v>0</v>
      </c>
      <c r="AA53" s="312">
        <f t="shared" si="58"/>
        <v>0</v>
      </c>
      <c r="AB53" s="312">
        <f t="shared" si="58"/>
        <v>0</v>
      </c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</row>
    <row r="54" spans="1:40" ht="29.25" customHeight="1">
      <c r="A54" s="73"/>
      <c r="B54" s="304" t="s">
        <v>131</v>
      </c>
      <c r="C54" s="314"/>
      <c r="D54" s="305"/>
      <c r="E54" s="306"/>
      <c r="F54" s="305"/>
      <c r="G54" s="307"/>
      <c r="H54" s="308"/>
      <c r="I54" s="223">
        <f>SUM(C54,F54)</f>
        <v>0</v>
      </c>
      <c r="J54" s="146">
        <f t="shared" si="54"/>
        <v>0</v>
      </c>
      <c r="K54" s="224">
        <f>SUM(E54,H54)</f>
        <v>0</v>
      </c>
      <c r="L54" s="182">
        <f>C54</f>
        <v>0</v>
      </c>
      <c r="M54" s="182">
        <f>F54</f>
        <v>0</v>
      </c>
      <c r="N54" s="182">
        <f>L54-E54</f>
        <v>0</v>
      </c>
      <c r="O54" s="183">
        <f>M54-H54</f>
        <v>0</v>
      </c>
      <c r="P54" s="170">
        <f>IF(L54&gt;=E54,N54,$R$4)</f>
        <v>0</v>
      </c>
      <c r="Q54" s="170">
        <f>IF(M54&gt;=H54,O54,$R$4)</f>
        <v>0</v>
      </c>
      <c r="R54" s="171">
        <f>IF(E54&gt;=L54,-N54,$P$4)</f>
        <v>0</v>
      </c>
      <c r="S54" s="171">
        <f>IF(H54&gt;=M54,-O54,$P$4)</f>
        <v>0</v>
      </c>
      <c r="T54" s="111">
        <f>SUM(L54:M54)</f>
        <v>0</v>
      </c>
      <c r="U54" s="112">
        <f>SUM(P54:Q54)</f>
        <v>0</v>
      </c>
      <c r="V54" s="113">
        <f>SUM(R54:S54)</f>
        <v>0</v>
      </c>
      <c r="W54" s="330">
        <f>L54</f>
        <v>0</v>
      </c>
      <c r="X54" s="310">
        <f>F54</f>
        <v>0</v>
      </c>
      <c r="Y54" s="311">
        <f t="shared" si="58"/>
        <v>0</v>
      </c>
      <c r="Z54" s="311">
        <f t="shared" si="58"/>
        <v>0</v>
      </c>
      <c r="AA54" s="312">
        <f t="shared" si="58"/>
        <v>0</v>
      </c>
      <c r="AB54" s="312">
        <f t="shared" si="58"/>
        <v>0</v>
      </c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</row>
    <row r="55" spans="1:40" ht="27" customHeight="1">
      <c r="A55" s="73"/>
      <c r="B55" s="333" t="s">
        <v>132</v>
      </c>
      <c r="C55" s="334"/>
      <c r="D55" s="334"/>
      <c r="E55" s="306"/>
      <c r="F55" s="305"/>
      <c r="G55" s="307"/>
      <c r="H55" s="308"/>
      <c r="I55" s="223">
        <f>SUM(C55,F55)</f>
        <v>0</v>
      </c>
      <c r="J55" s="146">
        <f t="shared" si="54"/>
        <v>0</v>
      </c>
      <c r="K55" s="224">
        <f>SUM(E55,H55)</f>
        <v>0</v>
      </c>
      <c r="L55" s="296">
        <f>C55</f>
        <v>0</v>
      </c>
      <c r="M55" s="296">
        <f>F55</f>
        <v>0</v>
      </c>
      <c r="N55" s="296">
        <f>L55-E55</f>
        <v>0</v>
      </c>
      <c r="O55" s="297">
        <f>M55-H55</f>
        <v>0</v>
      </c>
      <c r="P55" s="170">
        <f>IF(L55&gt;=E55,N55,$R$4)</f>
        <v>0</v>
      </c>
      <c r="Q55" s="170">
        <f>IF(M55&gt;=H55,O55,$R$4)</f>
        <v>0</v>
      </c>
      <c r="R55" s="171">
        <f>IF(E55&gt;=L55,-N55,$P$4)</f>
        <v>0</v>
      </c>
      <c r="S55" s="171">
        <f>IF(H55&gt;=M55,-O55,$P$4)</f>
        <v>0</v>
      </c>
      <c r="T55" s="111">
        <f>SUM(L55:M55)</f>
        <v>0</v>
      </c>
      <c r="U55" s="112">
        <f>SUM(P55:Q55)</f>
        <v>0</v>
      </c>
      <c r="V55" s="113">
        <f>SUM(R55:S55)</f>
        <v>0</v>
      </c>
      <c r="W55" s="330">
        <f>L55</f>
        <v>0</v>
      </c>
      <c r="X55" s="310">
        <f>F55</f>
        <v>0</v>
      </c>
      <c r="Y55" s="311">
        <f t="shared" si="58"/>
        <v>0</v>
      </c>
      <c r="Z55" s="311">
        <f t="shared" si="58"/>
        <v>0</v>
      </c>
      <c r="AA55" s="312">
        <f t="shared" si="58"/>
        <v>0</v>
      </c>
      <c r="AB55" s="312">
        <f t="shared" si="58"/>
        <v>0</v>
      </c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32"/>
    </row>
    <row r="56" spans="1:40" s="2" customFormat="1" ht="16.5">
      <c r="A56" s="73"/>
      <c r="B56" s="298" t="s">
        <v>133</v>
      </c>
      <c r="C56" s="335">
        <f aca="true" t="shared" si="59" ref="C56:I56">SUM(C51:C55)</f>
        <v>0</v>
      </c>
      <c r="D56" s="336">
        <f t="shared" si="59"/>
        <v>0</v>
      </c>
      <c r="E56" s="337">
        <f t="shared" si="59"/>
        <v>0</v>
      </c>
      <c r="F56" s="336">
        <f t="shared" si="59"/>
        <v>0</v>
      </c>
      <c r="G56" s="336">
        <f t="shared" si="59"/>
        <v>0</v>
      </c>
      <c r="H56" s="337">
        <f t="shared" si="59"/>
        <v>0</v>
      </c>
      <c r="I56" s="299">
        <f t="shared" si="59"/>
        <v>0</v>
      </c>
      <c r="J56" s="146">
        <f>SUM(J51:J55)</f>
        <v>0</v>
      </c>
      <c r="K56" s="192">
        <f>SUM(K51:K55)</f>
        <v>0</v>
      </c>
      <c r="L56" s="338">
        <f aca="true" t="shared" si="60" ref="L56:AB56">SUM(L51:L55)</f>
        <v>0</v>
      </c>
      <c r="M56" s="338">
        <f t="shared" si="60"/>
        <v>0</v>
      </c>
      <c r="N56" s="339">
        <f t="shared" si="60"/>
        <v>0</v>
      </c>
      <c r="O56" s="339">
        <f t="shared" si="60"/>
        <v>0</v>
      </c>
      <c r="P56" s="338">
        <f t="shared" si="60"/>
        <v>0</v>
      </c>
      <c r="Q56" s="338">
        <f t="shared" si="60"/>
        <v>0</v>
      </c>
      <c r="R56" s="340">
        <f t="shared" si="60"/>
        <v>0</v>
      </c>
      <c r="S56" s="340">
        <f t="shared" si="60"/>
        <v>0</v>
      </c>
      <c r="T56" s="338">
        <f t="shared" si="60"/>
        <v>0</v>
      </c>
      <c r="U56" s="338">
        <f t="shared" si="60"/>
        <v>0</v>
      </c>
      <c r="V56" s="340">
        <f t="shared" si="60"/>
        <v>0</v>
      </c>
      <c r="W56" s="340">
        <f t="shared" si="60"/>
        <v>0</v>
      </c>
      <c r="X56" s="340">
        <f t="shared" si="60"/>
        <v>0</v>
      </c>
      <c r="Y56" s="340">
        <f t="shared" si="60"/>
        <v>0</v>
      </c>
      <c r="Z56" s="340">
        <f t="shared" si="60"/>
        <v>0</v>
      </c>
      <c r="AA56" s="340">
        <f t="shared" si="60"/>
        <v>0</v>
      </c>
      <c r="AB56" s="340">
        <f t="shared" si="60"/>
        <v>0</v>
      </c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/>
    </row>
    <row r="57" spans="1:40" s="331" customFormat="1" ht="17.25" customHeight="1">
      <c r="A57" s="341"/>
      <c r="B57" s="342" t="s">
        <v>134</v>
      </c>
      <c r="C57" s="191">
        <f aca="true" t="shared" si="61" ref="C57:AB57">SUM(C56,C50,C47)</f>
        <v>4</v>
      </c>
      <c r="D57" s="318">
        <f t="shared" si="61"/>
        <v>4</v>
      </c>
      <c r="E57" s="192">
        <f t="shared" si="61"/>
        <v>2.75</v>
      </c>
      <c r="F57" s="191">
        <f t="shared" si="61"/>
        <v>16</v>
      </c>
      <c r="G57" s="191">
        <f t="shared" si="61"/>
        <v>1</v>
      </c>
      <c r="H57" s="192">
        <f t="shared" si="61"/>
        <v>0.25</v>
      </c>
      <c r="I57" s="299">
        <f t="shared" si="61"/>
        <v>20</v>
      </c>
      <c r="J57" s="299">
        <f t="shared" si="61"/>
        <v>5</v>
      </c>
      <c r="K57" s="192">
        <f t="shared" si="61"/>
        <v>3</v>
      </c>
      <c r="L57" s="343">
        <f t="shared" si="61"/>
        <v>2.75</v>
      </c>
      <c r="M57" s="343">
        <f t="shared" si="61"/>
        <v>4</v>
      </c>
      <c r="N57" s="343">
        <f t="shared" si="61"/>
        <v>0</v>
      </c>
      <c r="O57" s="343">
        <f t="shared" si="61"/>
        <v>3.75</v>
      </c>
      <c r="P57" s="343">
        <f t="shared" si="61"/>
        <v>0</v>
      </c>
      <c r="Q57" s="343">
        <f t="shared" si="61"/>
        <v>3.75</v>
      </c>
      <c r="R57" s="344">
        <f t="shared" si="61"/>
        <v>0</v>
      </c>
      <c r="S57" s="344">
        <f t="shared" si="61"/>
        <v>0</v>
      </c>
      <c r="T57" s="343">
        <f t="shared" si="61"/>
        <v>6.75</v>
      </c>
      <c r="U57" s="343">
        <f t="shared" si="61"/>
        <v>3.75</v>
      </c>
      <c r="V57" s="344">
        <f t="shared" si="61"/>
        <v>0</v>
      </c>
      <c r="W57" s="344">
        <f t="shared" si="61"/>
        <v>2.75</v>
      </c>
      <c r="X57" s="344">
        <f t="shared" si="61"/>
        <v>4</v>
      </c>
      <c r="Y57" s="344">
        <f t="shared" si="61"/>
        <v>0</v>
      </c>
      <c r="Z57" s="344">
        <f t="shared" si="61"/>
        <v>3.75</v>
      </c>
      <c r="AA57" s="344">
        <f t="shared" si="61"/>
        <v>0</v>
      </c>
      <c r="AB57" s="344">
        <f t="shared" si="61"/>
        <v>0</v>
      </c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</row>
    <row r="58" spans="1:41" s="332" customFormat="1" ht="20.25" customHeight="1">
      <c r="A58" s="73">
        <v>6</v>
      </c>
      <c r="B58" s="345" t="s">
        <v>109</v>
      </c>
      <c r="C58" s="217"/>
      <c r="D58" s="346"/>
      <c r="E58" s="347"/>
      <c r="F58" s="346"/>
      <c r="G58" s="348"/>
      <c r="H58" s="349"/>
      <c r="I58" s="223">
        <f aca="true" t="shared" si="62" ref="I58:K62">SUM(C58,F58)</f>
        <v>0</v>
      </c>
      <c r="J58" s="146">
        <f t="shared" si="62"/>
        <v>0</v>
      </c>
      <c r="K58" s="224">
        <f t="shared" si="62"/>
        <v>0</v>
      </c>
      <c r="L58" s="168">
        <f>C58</f>
        <v>0</v>
      </c>
      <c r="M58" s="169">
        <f>F58</f>
        <v>0</v>
      </c>
      <c r="N58" s="169">
        <f>L58-E58</f>
        <v>0</v>
      </c>
      <c r="O58" s="170">
        <f>M58-H58</f>
        <v>0</v>
      </c>
      <c r="P58" s="170">
        <f>IF(L58&gt;=E58,N58,$R$4)</f>
        <v>0</v>
      </c>
      <c r="Q58" s="170">
        <f>IF(M58&gt;=H58,O58,$R$4)</f>
        <v>0</v>
      </c>
      <c r="R58" s="171">
        <f>IF(E58&gt;=L58,-N58,$P$4)</f>
        <v>0</v>
      </c>
      <c r="S58" s="171">
        <f>IF(H58&gt;=M58,-O58,$P$4)</f>
        <v>0</v>
      </c>
      <c r="T58" s="111">
        <f>SUM(L58:M58)</f>
        <v>0</v>
      </c>
      <c r="U58" s="112">
        <f>SUM(P58:Q58)</f>
        <v>0</v>
      </c>
      <c r="V58" s="113">
        <f>SUM(R58:S58)</f>
        <v>0</v>
      </c>
      <c r="W58" s="330">
        <f>L58</f>
        <v>0</v>
      </c>
      <c r="X58" s="310">
        <f>F58</f>
        <v>0</v>
      </c>
      <c r="Y58" s="311">
        <f aca="true" t="shared" si="63" ref="Y58:AB62">SUM(P58)</f>
        <v>0</v>
      </c>
      <c r="Z58" s="311">
        <f t="shared" si="63"/>
        <v>0</v>
      </c>
      <c r="AA58" s="312">
        <f t="shared" si="63"/>
        <v>0</v>
      </c>
      <c r="AB58" s="312">
        <f t="shared" si="63"/>
        <v>0</v>
      </c>
      <c r="AO58" s="5"/>
    </row>
    <row r="59" spans="1:41" s="332" customFormat="1" ht="17.25" customHeight="1">
      <c r="A59" s="350">
        <v>7</v>
      </c>
      <c r="B59" s="351" t="s">
        <v>112</v>
      </c>
      <c r="C59" s="314"/>
      <c r="D59" s="305"/>
      <c r="E59" s="306"/>
      <c r="F59" s="305"/>
      <c r="G59" s="307"/>
      <c r="H59" s="308"/>
      <c r="I59" s="223">
        <f t="shared" si="62"/>
        <v>0</v>
      </c>
      <c r="J59" s="146">
        <f t="shared" si="62"/>
        <v>0</v>
      </c>
      <c r="K59" s="224">
        <f t="shared" si="62"/>
        <v>0</v>
      </c>
      <c r="L59" s="187">
        <f>C59</f>
        <v>0</v>
      </c>
      <c r="M59" s="182">
        <f>F59</f>
        <v>0</v>
      </c>
      <c r="N59" s="182">
        <f>L59-E59</f>
        <v>0</v>
      </c>
      <c r="O59" s="183">
        <f>M59-H59</f>
        <v>0</v>
      </c>
      <c r="P59" s="170">
        <f>IF(L59&gt;=E59,N59,$R$4)</f>
        <v>0</v>
      </c>
      <c r="Q59" s="170">
        <f>IF(M59&gt;=H59,O59,$R$4)</f>
        <v>0</v>
      </c>
      <c r="R59" s="171">
        <f>IF(E59&gt;=L59,-N59,$P$4)</f>
        <v>0</v>
      </c>
      <c r="S59" s="171">
        <f>IF(H59&gt;=M59,-O59,$P$4)</f>
        <v>0</v>
      </c>
      <c r="T59" s="111">
        <f>SUM(L59:M59)</f>
        <v>0</v>
      </c>
      <c r="U59" s="112">
        <f>SUM(P59:Q59)</f>
        <v>0</v>
      </c>
      <c r="V59" s="113">
        <f>SUM(R59:S59)</f>
        <v>0</v>
      </c>
      <c r="W59" s="330">
        <f>L59</f>
        <v>0</v>
      </c>
      <c r="X59" s="310">
        <f>F59</f>
        <v>0</v>
      </c>
      <c r="Y59" s="311">
        <f t="shared" si="63"/>
        <v>0</v>
      </c>
      <c r="Z59" s="311">
        <f t="shared" si="63"/>
        <v>0</v>
      </c>
      <c r="AA59" s="312">
        <f t="shared" si="63"/>
        <v>0</v>
      </c>
      <c r="AB59" s="312">
        <f t="shared" si="63"/>
        <v>0</v>
      </c>
      <c r="AD59" s="352"/>
      <c r="AE59" s="352"/>
      <c r="AF59" s="352"/>
      <c r="AG59" s="352"/>
      <c r="AH59" s="352"/>
      <c r="AI59" s="352"/>
      <c r="AJ59" s="352"/>
      <c r="AK59" s="352"/>
      <c r="AL59" s="352"/>
      <c r="AM59" s="352"/>
      <c r="AN59" s="352"/>
      <c r="AO59" s="5"/>
    </row>
    <row r="60" spans="1:41" s="332" customFormat="1" ht="18.75">
      <c r="A60" s="73">
        <v>8</v>
      </c>
      <c r="B60" s="351" t="s">
        <v>115</v>
      </c>
      <c r="C60" s="314"/>
      <c r="D60" s="305"/>
      <c r="E60" s="306"/>
      <c r="F60" s="305"/>
      <c r="G60" s="307"/>
      <c r="H60" s="308"/>
      <c r="I60" s="223">
        <f t="shared" si="62"/>
        <v>0</v>
      </c>
      <c r="J60" s="146">
        <f t="shared" si="62"/>
        <v>0</v>
      </c>
      <c r="K60" s="224">
        <f t="shared" si="62"/>
        <v>0</v>
      </c>
      <c r="L60" s="187">
        <f>C60</f>
        <v>0</v>
      </c>
      <c r="M60" s="182">
        <f>F60</f>
        <v>0</v>
      </c>
      <c r="N60" s="182">
        <f>L60-E60</f>
        <v>0</v>
      </c>
      <c r="O60" s="183">
        <f>M60-H60</f>
        <v>0</v>
      </c>
      <c r="P60" s="170">
        <f>IF(L60&gt;=E60,N60,$R$4)</f>
        <v>0</v>
      </c>
      <c r="Q60" s="170">
        <f>IF(M60&gt;=H60,O60,$R$4)</f>
        <v>0</v>
      </c>
      <c r="R60" s="171">
        <f>IF(E60&gt;=L60,-N60,$P$4)</f>
        <v>0</v>
      </c>
      <c r="S60" s="171">
        <f>IF(H60&gt;=M60,-O60,$P$4)</f>
        <v>0</v>
      </c>
      <c r="T60" s="111">
        <f>SUM(L60:M60)</f>
        <v>0</v>
      </c>
      <c r="U60" s="112">
        <f>SUM(P60:Q60)</f>
        <v>0</v>
      </c>
      <c r="V60" s="113">
        <f>SUM(R60:S60)</f>
        <v>0</v>
      </c>
      <c r="W60" s="330">
        <f>L60</f>
        <v>0</v>
      </c>
      <c r="X60" s="310">
        <f>F60</f>
        <v>0</v>
      </c>
      <c r="Y60" s="311">
        <f t="shared" si="63"/>
        <v>0</v>
      </c>
      <c r="Z60" s="311">
        <f t="shared" si="63"/>
        <v>0</v>
      </c>
      <c r="AA60" s="312">
        <f t="shared" si="63"/>
        <v>0</v>
      </c>
      <c r="AB60" s="312">
        <f t="shared" si="63"/>
        <v>0</v>
      </c>
      <c r="AD60" s="353"/>
      <c r="AE60" s="353"/>
      <c r="AF60" s="353"/>
      <c r="AG60" s="353"/>
      <c r="AH60" s="353"/>
      <c r="AI60" s="353"/>
      <c r="AJ60" s="353"/>
      <c r="AK60" s="353"/>
      <c r="AL60" s="353"/>
      <c r="AM60" s="353"/>
      <c r="AN60" s="353"/>
      <c r="AO60" s="5"/>
    </row>
    <row r="61" spans="1:41" s="332" customFormat="1" ht="18.75">
      <c r="A61" s="350">
        <v>9</v>
      </c>
      <c r="B61" s="351" t="s">
        <v>118</v>
      </c>
      <c r="C61" s="314"/>
      <c r="D61" s="305"/>
      <c r="E61" s="306"/>
      <c r="F61" s="305"/>
      <c r="G61" s="307"/>
      <c r="H61" s="308"/>
      <c r="I61" s="223">
        <f t="shared" si="62"/>
        <v>0</v>
      </c>
      <c r="J61" s="146">
        <f t="shared" si="62"/>
        <v>0</v>
      </c>
      <c r="K61" s="224">
        <f t="shared" si="62"/>
        <v>0</v>
      </c>
      <c r="L61" s="187">
        <f>C61</f>
        <v>0</v>
      </c>
      <c r="M61" s="182">
        <f>F61</f>
        <v>0</v>
      </c>
      <c r="N61" s="182">
        <f>L61-E61</f>
        <v>0</v>
      </c>
      <c r="O61" s="183">
        <f>M61-H61</f>
        <v>0</v>
      </c>
      <c r="P61" s="170">
        <f>IF(L61&gt;=E61,N61,$R$4)</f>
        <v>0</v>
      </c>
      <c r="Q61" s="170">
        <f>IF(M61&gt;=H61,O61,$R$4)</f>
        <v>0</v>
      </c>
      <c r="R61" s="171">
        <f>IF(E61&gt;=L61,-N61,$P$4)</f>
        <v>0</v>
      </c>
      <c r="S61" s="171">
        <f>IF(H61&gt;=M61,-O61,$P$4)</f>
        <v>0</v>
      </c>
      <c r="T61" s="111">
        <f>SUM(L61:M61)</f>
        <v>0</v>
      </c>
      <c r="U61" s="112">
        <f>SUM(P61:Q61)</f>
        <v>0</v>
      </c>
      <c r="V61" s="113">
        <f>SUM(R61:S61)</f>
        <v>0</v>
      </c>
      <c r="W61" s="330">
        <f>L61</f>
        <v>0</v>
      </c>
      <c r="X61" s="310">
        <f>F61</f>
        <v>0</v>
      </c>
      <c r="Y61" s="311">
        <f t="shared" si="63"/>
        <v>0</v>
      </c>
      <c r="Z61" s="311">
        <f t="shared" si="63"/>
        <v>0</v>
      </c>
      <c r="AA61" s="312">
        <f t="shared" si="63"/>
        <v>0</v>
      </c>
      <c r="AB61" s="312">
        <f t="shared" si="63"/>
        <v>0</v>
      </c>
      <c r="AD61" s="353"/>
      <c r="AE61" s="353"/>
      <c r="AF61" s="353"/>
      <c r="AG61" s="353"/>
      <c r="AH61" s="353"/>
      <c r="AI61" s="353"/>
      <c r="AJ61" s="353"/>
      <c r="AK61" s="353"/>
      <c r="AL61" s="353"/>
      <c r="AM61" s="353"/>
      <c r="AN61" s="353"/>
      <c r="AO61" s="5"/>
    </row>
    <row r="62" spans="1:41" s="332" customFormat="1" ht="16.5">
      <c r="A62" s="354">
        <v>10</v>
      </c>
      <c r="B62" s="351" t="s">
        <v>121</v>
      </c>
      <c r="C62" s="314"/>
      <c r="D62" s="305"/>
      <c r="E62" s="306"/>
      <c r="F62" s="305"/>
      <c r="G62" s="307"/>
      <c r="H62" s="308"/>
      <c r="I62" s="223">
        <f t="shared" si="62"/>
        <v>0</v>
      </c>
      <c r="J62" s="146">
        <f t="shared" si="62"/>
        <v>0</v>
      </c>
      <c r="K62" s="224">
        <f t="shared" si="62"/>
        <v>0</v>
      </c>
      <c r="L62" s="168">
        <f>C62</f>
        <v>0</v>
      </c>
      <c r="M62" s="169">
        <f>F62</f>
        <v>0</v>
      </c>
      <c r="N62" s="169">
        <f>L62-E62</f>
        <v>0</v>
      </c>
      <c r="O62" s="170">
        <f>M62-H62</f>
        <v>0</v>
      </c>
      <c r="P62" s="170">
        <f>IF(L62&gt;=E62,N62,$R$4)</f>
        <v>0</v>
      </c>
      <c r="Q62" s="170">
        <f>IF(M62&gt;=H62,O62,$R$4)</f>
        <v>0</v>
      </c>
      <c r="R62" s="171">
        <f>IF(E62&gt;=L62,-N62,$P$4)</f>
        <v>0</v>
      </c>
      <c r="S62" s="171">
        <f>IF(H62&gt;=M62,-O62,$P$4)</f>
        <v>0</v>
      </c>
      <c r="T62" s="111">
        <f>SUM(L62:M62)</f>
        <v>0</v>
      </c>
      <c r="U62" s="112">
        <f>SUM(P62:Q62)</f>
        <v>0</v>
      </c>
      <c r="V62" s="113">
        <f>SUM(R62:S62)</f>
        <v>0</v>
      </c>
      <c r="W62" s="330">
        <f>L62</f>
        <v>0</v>
      </c>
      <c r="X62" s="310">
        <f>F62</f>
        <v>0</v>
      </c>
      <c r="Y62" s="311">
        <f t="shared" si="63"/>
        <v>0</v>
      </c>
      <c r="Z62" s="311">
        <f t="shared" si="63"/>
        <v>0</v>
      </c>
      <c r="AA62" s="312">
        <f t="shared" si="63"/>
        <v>0</v>
      </c>
      <c r="AB62" s="312">
        <f t="shared" si="63"/>
        <v>0</v>
      </c>
      <c r="AD62" s="355"/>
      <c r="AE62" s="355"/>
      <c r="AF62" s="355"/>
      <c r="AG62" s="355"/>
      <c r="AH62" s="355"/>
      <c r="AI62" s="355"/>
      <c r="AJ62" s="355"/>
      <c r="AK62" s="355"/>
      <c r="AL62" s="355"/>
      <c r="AM62" s="355"/>
      <c r="AN62" s="355"/>
      <c r="AO62" s="5"/>
    </row>
    <row r="63" spans="1:41" s="352" customFormat="1" ht="18.75">
      <c r="A63" s="356"/>
      <c r="B63" s="357" t="s">
        <v>135</v>
      </c>
      <c r="C63" s="191">
        <f aca="true" t="shared" si="64" ref="C63:AB63">SUM(C57:C62,C25)</f>
        <v>6</v>
      </c>
      <c r="D63" s="318">
        <f t="shared" si="64"/>
        <v>4</v>
      </c>
      <c r="E63" s="192">
        <f t="shared" si="64"/>
        <v>2.75</v>
      </c>
      <c r="F63" s="191">
        <f t="shared" si="64"/>
        <v>29</v>
      </c>
      <c r="G63" s="191">
        <f t="shared" si="64"/>
        <v>1</v>
      </c>
      <c r="H63" s="192">
        <f t="shared" si="64"/>
        <v>0.25</v>
      </c>
      <c r="I63" s="299">
        <f t="shared" si="64"/>
        <v>35</v>
      </c>
      <c r="J63" s="299">
        <f t="shared" si="64"/>
        <v>5</v>
      </c>
      <c r="K63" s="192">
        <f t="shared" si="64"/>
        <v>3</v>
      </c>
      <c r="L63" s="199">
        <f t="shared" si="64"/>
        <v>4.25</v>
      </c>
      <c r="M63" s="199">
        <f t="shared" si="64"/>
        <v>10.5</v>
      </c>
      <c r="N63" s="199">
        <f t="shared" si="64"/>
        <v>1</v>
      </c>
      <c r="O63" s="199">
        <f t="shared" si="64"/>
        <v>4.25</v>
      </c>
      <c r="P63" s="199">
        <f t="shared" si="64"/>
        <v>1.5</v>
      </c>
      <c r="Q63" s="199">
        <f t="shared" si="64"/>
        <v>10.25</v>
      </c>
      <c r="R63" s="211">
        <f t="shared" si="64"/>
        <v>0</v>
      </c>
      <c r="S63" s="211">
        <f t="shared" si="64"/>
        <v>0</v>
      </c>
      <c r="T63" s="199">
        <f t="shared" si="64"/>
        <v>14.75</v>
      </c>
      <c r="U63" s="199">
        <f t="shared" si="64"/>
        <v>11.75</v>
      </c>
      <c r="V63" s="211">
        <f t="shared" si="64"/>
        <v>0</v>
      </c>
      <c r="W63" s="211">
        <f t="shared" si="64"/>
        <v>4.25</v>
      </c>
      <c r="X63" s="211">
        <f t="shared" si="64"/>
        <v>10.5</v>
      </c>
      <c r="Y63" s="211">
        <f t="shared" si="64"/>
        <v>1.5</v>
      </c>
      <c r="Z63" s="211">
        <f t="shared" si="64"/>
        <v>10.25</v>
      </c>
      <c r="AA63" s="211">
        <f t="shared" si="64"/>
        <v>0</v>
      </c>
      <c r="AB63" s="211">
        <f t="shared" si="64"/>
        <v>0</v>
      </c>
      <c r="AD63" s="358"/>
      <c r="AE63" s="358"/>
      <c r="AF63" s="358"/>
      <c r="AG63" s="358"/>
      <c r="AH63" s="358"/>
      <c r="AI63" s="358"/>
      <c r="AJ63" s="358"/>
      <c r="AK63" s="358"/>
      <c r="AL63" s="358"/>
      <c r="AM63" s="358"/>
      <c r="AN63" s="358"/>
      <c r="AO63" s="359"/>
    </row>
    <row r="64" spans="1:41" s="353" customFormat="1" ht="18">
      <c r="A64" s="360"/>
      <c r="C64" s="361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3"/>
      <c r="V64" s="363"/>
      <c r="W64" s="362"/>
      <c r="X64" s="362"/>
      <c r="Y64" s="362"/>
      <c r="Z64" s="362"/>
      <c r="AA64" s="362"/>
      <c r="AB64" s="362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361"/>
    </row>
    <row r="65" spans="3:41" s="353" customFormat="1" ht="21" customHeight="1">
      <c r="C65" s="364"/>
      <c r="W65" s="362"/>
      <c r="X65" s="362"/>
      <c r="Y65" s="362"/>
      <c r="Z65" s="362"/>
      <c r="AA65" s="362"/>
      <c r="AB65" s="362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361"/>
    </row>
    <row r="66" spans="1:41" s="355" customFormat="1" ht="14.25" customHeight="1">
      <c r="A66" s="365" t="s">
        <v>136</v>
      </c>
      <c r="B66" s="366"/>
      <c r="C66" s="367" t="s">
        <v>6</v>
      </c>
      <c r="D66" s="367"/>
      <c r="E66" s="367"/>
      <c r="F66" s="367"/>
      <c r="G66" s="367"/>
      <c r="H66" s="367"/>
      <c r="I66" s="368" t="s">
        <v>21</v>
      </c>
      <c r="J66" s="368"/>
      <c r="K66" s="368"/>
      <c r="L66" s="368"/>
      <c r="M66" s="368"/>
      <c r="N66" s="368"/>
      <c r="O66" s="368"/>
      <c r="P66" s="368"/>
      <c r="Q66" s="368" t="s">
        <v>8</v>
      </c>
      <c r="R66" s="368"/>
      <c r="S66" s="368"/>
      <c r="T66" s="368"/>
      <c r="U66" s="368"/>
      <c r="V66" s="368"/>
      <c r="AD66" s="369"/>
      <c r="AE66" s="369"/>
      <c r="AF66" s="369"/>
      <c r="AG66" s="369"/>
      <c r="AH66" s="369"/>
      <c r="AI66" s="369"/>
      <c r="AJ66" s="369"/>
      <c r="AK66" s="369"/>
      <c r="AL66" s="369"/>
      <c r="AM66" s="369"/>
      <c r="AN66" s="369"/>
      <c r="AO66" s="42"/>
    </row>
    <row r="67" spans="1:41" s="376" customFormat="1" ht="77.25" customHeight="1">
      <c r="A67" s="365"/>
      <c r="B67" s="370" t="s">
        <v>137</v>
      </c>
      <c r="C67" s="371" t="s">
        <v>138</v>
      </c>
      <c r="D67" s="372" t="s">
        <v>24</v>
      </c>
      <c r="E67" s="371" t="s">
        <v>139</v>
      </c>
      <c r="F67" s="371" t="s">
        <v>140</v>
      </c>
      <c r="G67" s="371" t="s">
        <v>141</v>
      </c>
      <c r="H67" s="371" t="s">
        <v>142</v>
      </c>
      <c r="I67" s="373" t="s">
        <v>143</v>
      </c>
      <c r="J67" s="372" t="s">
        <v>24</v>
      </c>
      <c r="K67" s="371" t="s">
        <v>139</v>
      </c>
      <c r="L67" s="371" t="s">
        <v>144</v>
      </c>
      <c r="M67" s="371" t="s">
        <v>141</v>
      </c>
      <c r="N67" s="374"/>
      <c r="O67" s="371" t="s">
        <v>145</v>
      </c>
      <c r="P67" s="67" t="s">
        <v>142</v>
      </c>
      <c r="Q67" s="72" t="s">
        <v>146</v>
      </c>
      <c r="R67" s="375" t="s">
        <v>24</v>
      </c>
      <c r="S67" s="72" t="s">
        <v>139</v>
      </c>
      <c r="T67" s="72" t="s">
        <v>147</v>
      </c>
      <c r="U67" s="72" t="s">
        <v>148</v>
      </c>
      <c r="V67" s="72" t="s">
        <v>149</v>
      </c>
      <c r="AD67" s="377"/>
      <c r="AE67" s="377"/>
      <c r="AF67" s="377"/>
      <c r="AG67" s="377"/>
      <c r="AH67" s="377"/>
      <c r="AI67" s="377"/>
      <c r="AJ67" s="377"/>
      <c r="AK67" s="377"/>
      <c r="AL67" s="377"/>
      <c r="AM67" s="377"/>
      <c r="AN67" s="377"/>
      <c r="AO67" s="378"/>
    </row>
    <row r="68" spans="1:40" ht="15.75">
      <c r="A68" s="379">
        <v>1</v>
      </c>
      <c r="B68" s="380" t="s">
        <v>150</v>
      </c>
      <c r="C68" s="381">
        <f>C19</f>
        <v>2</v>
      </c>
      <c r="D68" s="381">
        <f>D19</f>
        <v>0</v>
      </c>
      <c r="E68" s="382">
        <f>E19</f>
        <v>0</v>
      </c>
      <c r="F68" s="382">
        <f>L19</f>
        <v>1.5</v>
      </c>
      <c r="G68" s="382">
        <f>P19</f>
        <v>1.5</v>
      </c>
      <c r="H68" s="382">
        <f>R19</f>
        <v>0</v>
      </c>
      <c r="I68" s="381">
        <f>F19</f>
        <v>13</v>
      </c>
      <c r="J68" s="381">
        <f>G19</f>
        <v>0</v>
      </c>
      <c r="K68" s="382">
        <f>H19</f>
        <v>0</v>
      </c>
      <c r="L68" s="382">
        <f>M19</f>
        <v>6.5</v>
      </c>
      <c r="M68" s="382">
        <f>Q19</f>
        <v>6.5</v>
      </c>
      <c r="N68" s="383"/>
      <c r="O68" s="383"/>
      <c r="P68" s="382">
        <f>S19</f>
        <v>0</v>
      </c>
      <c r="Q68" s="381">
        <f>I19</f>
        <v>15</v>
      </c>
      <c r="R68" s="381">
        <f>J19</f>
        <v>0</v>
      </c>
      <c r="S68" s="382">
        <f>K19</f>
        <v>0</v>
      </c>
      <c r="T68" s="382">
        <f>T19</f>
        <v>8</v>
      </c>
      <c r="U68" s="382">
        <f>U19</f>
        <v>8</v>
      </c>
      <c r="V68" s="384">
        <f>V19</f>
        <v>0</v>
      </c>
      <c r="AD68" s="369"/>
      <c r="AE68" s="369"/>
      <c r="AF68" s="369"/>
      <c r="AG68" s="369"/>
      <c r="AH68" s="369"/>
      <c r="AI68" s="369"/>
      <c r="AJ68" s="369"/>
      <c r="AK68" s="369"/>
      <c r="AL68" s="369"/>
      <c r="AM68" s="369"/>
      <c r="AN68" s="369"/>
    </row>
    <row r="69" spans="1:40" ht="15.75">
      <c r="A69" s="385">
        <v>2</v>
      </c>
      <c r="B69" s="386" t="s">
        <v>151</v>
      </c>
      <c r="C69" s="387">
        <f>C24</f>
        <v>0</v>
      </c>
      <c r="D69" s="387">
        <f>D24</f>
        <v>0</v>
      </c>
      <c r="E69" s="388">
        <f>E24</f>
        <v>0</v>
      </c>
      <c r="F69" s="388">
        <f>L24</f>
        <v>0</v>
      </c>
      <c r="G69" s="388">
        <f>P24</f>
        <v>0</v>
      </c>
      <c r="H69" s="388">
        <f>R24</f>
        <v>0</v>
      </c>
      <c r="I69" s="387">
        <f>F24</f>
        <v>0</v>
      </c>
      <c r="J69" s="387">
        <f>G24</f>
        <v>0</v>
      </c>
      <c r="K69" s="388">
        <f>H24</f>
        <v>0</v>
      </c>
      <c r="L69" s="388">
        <f>M24</f>
        <v>0</v>
      </c>
      <c r="M69" s="388">
        <f>Q24</f>
        <v>0</v>
      </c>
      <c r="N69" s="383"/>
      <c r="O69" s="383"/>
      <c r="P69" s="388">
        <f>S24</f>
        <v>0</v>
      </c>
      <c r="Q69" s="387">
        <f>I24</f>
        <v>0</v>
      </c>
      <c r="R69" s="387">
        <f>J24</f>
        <v>0</v>
      </c>
      <c r="S69" s="388">
        <f>K24</f>
        <v>0</v>
      </c>
      <c r="T69" s="388">
        <f>T24</f>
        <v>0</v>
      </c>
      <c r="U69" s="388">
        <f>U24</f>
        <v>0</v>
      </c>
      <c r="V69" s="384">
        <f>V24</f>
        <v>0</v>
      </c>
      <c r="AD69" s="369"/>
      <c r="AE69" s="369"/>
      <c r="AF69" s="369"/>
      <c r="AG69" s="369"/>
      <c r="AH69" s="369"/>
      <c r="AI69" s="369"/>
      <c r="AJ69" s="369"/>
      <c r="AK69" s="369"/>
      <c r="AL69" s="369"/>
      <c r="AM69" s="369"/>
      <c r="AN69" s="369"/>
    </row>
    <row r="70" spans="1:22" s="369" customFormat="1" ht="15.75">
      <c r="A70" s="385">
        <v>3</v>
      </c>
      <c r="B70" s="386" t="s">
        <v>152</v>
      </c>
      <c r="C70" s="389">
        <f>C47</f>
        <v>3</v>
      </c>
      <c r="D70" s="389">
        <f>D47</f>
        <v>3</v>
      </c>
      <c r="E70" s="390">
        <f>E47</f>
        <v>1.75</v>
      </c>
      <c r="F70" s="390">
        <f>L47</f>
        <v>1.75</v>
      </c>
      <c r="G70" s="390">
        <f>P47</f>
        <v>0</v>
      </c>
      <c r="H70" s="390">
        <f>R47</f>
        <v>0</v>
      </c>
      <c r="I70" s="389">
        <f>F47</f>
        <v>16</v>
      </c>
      <c r="J70" s="389">
        <f>G47</f>
        <v>1</v>
      </c>
      <c r="K70" s="390">
        <f>H47</f>
        <v>0.25</v>
      </c>
      <c r="L70" s="390">
        <f>M47</f>
        <v>4</v>
      </c>
      <c r="M70" s="390">
        <f>Q47</f>
        <v>3.75</v>
      </c>
      <c r="N70" s="383"/>
      <c r="O70" s="383"/>
      <c r="P70" s="390">
        <f>S47</f>
        <v>0</v>
      </c>
      <c r="Q70" s="389">
        <f>I47</f>
        <v>19</v>
      </c>
      <c r="R70" s="389">
        <f>J47</f>
        <v>4</v>
      </c>
      <c r="S70" s="390">
        <f>K47</f>
        <v>2</v>
      </c>
      <c r="T70" s="390">
        <f>T47</f>
        <v>5.75</v>
      </c>
      <c r="U70" s="390">
        <f>U47</f>
        <v>3.75</v>
      </c>
      <c r="V70" s="391">
        <f>V47</f>
        <v>0</v>
      </c>
    </row>
    <row r="71" spans="1:22" s="369" customFormat="1" ht="31.5">
      <c r="A71" s="385">
        <v>4</v>
      </c>
      <c r="B71" s="386" t="s">
        <v>153</v>
      </c>
      <c r="C71" s="389">
        <f>C50</f>
        <v>1</v>
      </c>
      <c r="D71" s="389">
        <f>D50</f>
        <v>1</v>
      </c>
      <c r="E71" s="390">
        <f>E50</f>
        <v>1</v>
      </c>
      <c r="F71" s="390">
        <f>L50</f>
        <v>1</v>
      </c>
      <c r="G71" s="390">
        <f>P50</f>
        <v>0</v>
      </c>
      <c r="H71" s="390">
        <f>R50</f>
        <v>0</v>
      </c>
      <c r="I71" s="389">
        <f>F50</f>
        <v>0</v>
      </c>
      <c r="J71" s="389">
        <f>G50</f>
        <v>0</v>
      </c>
      <c r="K71" s="390">
        <f>H50</f>
        <v>0</v>
      </c>
      <c r="L71" s="390">
        <f>M50</f>
        <v>0</v>
      </c>
      <c r="M71" s="390">
        <f>Q50</f>
        <v>0</v>
      </c>
      <c r="N71" s="383"/>
      <c r="O71" s="383"/>
      <c r="P71" s="390">
        <f>S50</f>
        <v>0</v>
      </c>
      <c r="Q71" s="389">
        <f>I50</f>
        <v>1</v>
      </c>
      <c r="R71" s="389">
        <f>J50</f>
        <v>1</v>
      </c>
      <c r="S71" s="390">
        <f>K50</f>
        <v>1</v>
      </c>
      <c r="T71" s="390">
        <f>T50</f>
        <v>1</v>
      </c>
      <c r="U71" s="390">
        <f>U50</f>
        <v>0</v>
      </c>
      <c r="V71" s="391">
        <f>V50</f>
        <v>0</v>
      </c>
    </row>
    <row r="72" spans="1:22" s="369" customFormat="1" ht="16.5">
      <c r="A72" s="392">
        <v>5</v>
      </c>
      <c r="B72" s="393" t="s">
        <v>154</v>
      </c>
      <c r="C72" s="394">
        <f>C56</f>
        <v>0</v>
      </c>
      <c r="D72" s="394">
        <f>D56</f>
        <v>0</v>
      </c>
      <c r="E72" s="395">
        <f>E56</f>
        <v>0</v>
      </c>
      <c r="F72" s="395">
        <f>L56</f>
        <v>0</v>
      </c>
      <c r="G72" s="395">
        <f>P56</f>
        <v>0</v>
      </c>
      <c r="H72" s="395">
        <f>R56</f>
        <v>0</v>
      </c>
      <c r="I72" s="394">
        <f>F56</f>
        <v>0</v>
      </c>
      <c r="J72" s="394">
        <f>G56</f>
        <v>0</v>
      </c>
      <c r="K72" s="395">
        <f>H56</f>
        <v>0</v>
      </c>
      <c r="L72" s="395">
        <f>M56</f>
        <v>0</v>
      </c>
      <c r="M72" s="395">
        <f>Q56</f>
        <v>0</v>
      </c>
      <c r="N72" s="383"/>
      <c r="O72" s="383"/>
      <c r="P72" s="395">
        <f>S56</f>
        <v>0</v>
      </c>
      <c r="Q72" s="394">
        <f>I56</f>
        <v>0</v>
      </c>
      <c r="R72" s="394">
        <f>J56</f>
        <v>0</v>
      </c>
      <c r="S72" s="395">
        <f>K56</f>
        <v>0</v>
      </c>
      <c r="T72" s="395">
        <f>T56</f>
        <v>0</v>
      </c>
      <c r="U72" s="395">
        <f>U56</f>
        <v>0</v>
      </c>
      <c r="V72" s="396">
        <f>V56</f>
        <v>0</v>
      </c>
    </row>
    <row r="73" spans="1:22" s="369" customFormat="1" ht="15.75" customHeight="1">
      <c r="A73" s="385"/>
      <c r="B73" s="397" t="s">
        <v>61</v>
      </c>
      <c r="C73" s="398">
        <f aca="true" t="shared" si="65" ref="C73:M73">SUM(C68:C69)</f>
        <v>2</v>
      </c>
      <c r="D73" s="398">
        <f t="shared" si="65"/>
        <v>0</v>
      </c>
      <c r="E73" s="399">
        <f t="shared" si="65"/>
        <v>0</v>
      </c>
      <c r="F73" s="399">
        <f t="shared" si="65"/>
        <v>1.5</v>
      </c>
      <c r="G73" s="399">
        <f t="shared" si="65"/>
        <v>1.5</v>
      </c>
      <c r="H73" s="399">
        <f t="shared" si="65"/>
        <v>0</v>
      </c>
      <c r="I73" s="398">
        <f t="shared" si="65"/>
        <v>13</v>
      </c>
      <c r="J73" s="398">
        <f t="shared" si="65"/>
        <v>0</v>
      </c>
      <c r="K73" s="399">
        <f t="shared" si="65"/>
        <v>0</v>
      </c>
      <c r="L73" s="399">
        <f t="shared" si="65"/>
        <v>6.5</v>
      </c>
      <c r="M73" s="399">
        <f t="shared" si="65"/>
        <v>6.5</v>
      </c>
      <c r="N73" s="400"/>
      <c r="O73" s="400"/>
      <c r="P73" s="399">
        <f aca="true" t="shared" si="66" ref="P73:V73">SUM(P68:P69)</f>
        <v>0</v>
      </c>
      <c r="Q73" s="398">
        <f t="shared" si="66"/>
        <v>15</v>
      </c>
      <c r="R73" s="398">
        <f t="shared" si="66"/>
        <v>0</v>
      </c>
      <c r="S73" s="399">
        <f t="shared" si="66"/>
        <v>0</v>
      </c>
      <c r="T73" s="399">
        <f t="shared" si="66"/>
        <v>8</v>
      </c>
      <c r="U73" s="399">
        <f t="shared" si="66"/>
        <v>8</v>
      </c>
      <c r="V73" s="401">
        <f t="shared" si="66"/>
        <v>0</v>
      </c>
    </row>
    <row r="74" spans="1:22" s="369" customFormat="1" ht="15.75" customHeight="1">
      <c r="A74" s="379"/>
      <c r="B74" s="402" t="s">
        <v>155</v>
      </c>
      <c r="C74" s="403">
        <f aca="true" t="shared" si="67" ref="C74:M74">SUM(C70:C72)</f>
        <v>4</v>
      </c>
      <c r="D74" s="403">
        <f t="shared" si="67"/>
        <v>4</v>
      </c>
      <c r="E74" s="404">
        <f t="shared" si="67"/>
        <v>2.75</v>
      </c>
      <c r="F74" s="404">
        <f t="shared" si="67"/>
        <v>2.75</v>
      </c>
      <c r="G74" s="404">
        <f t="shared" si="67"/>
        <v>0</v>
      </c>
      <c r="H74" s="404">
        <f t="shared" si="67"/>
        <v>0</v>
      </c>
      <c r="I74" s="403">
        <f t="shared" si="67"/>
        <v>16</v>
      </c>
      <c r="J74" s="403">
        <f t="shared" si="67"/>
        <v>1</v>
      </c>
      <c r="K74" s="404">
        <f t="shared" si="67"/>
        <v>0.25</v>
      </c>
      <c r="L74" s="404">
        <f t="shared" si="67"/>
        <v>4</v>
      </c>
      <c r="M74" s="404">
        <f t="shared" si="67"/>
        <v>3.75</v>
      </c>
      <c r="N74" s="405"/>
      <c r="O74" s="405"/>
      <c r="P74" s="404">
        <f aca="true" t="shared" si="68" ref="P74:V74">SUM(P70:P72)</f>
        <v>0</v>
      </c>
      <c r="Q74" s="406">
        <f t="shared" si="68"/>
        <v>20</v>
      </c>
      <c r="R74" s="406">
        <f t="shared" si="68"/>
        <v>5</v>
      </c>
      <c r="S74" s="404">
        <f t="shared" si="68"/>
        <v>3</v>
      </c>
      <c r="T74" s="404">
        <f t="shared" si="68"/>
        <v>6.75</v>
      </c>
      <c r="U74" s="404">
        <f t="shared" si="68"/>
        <v>3.75</v>
      </c>
      <c r="V74" s="401">
        <f t="shared" si="68"/>
        <v>0</v>
      </c>
    </row>
    <row r="75" spans="1:40" s="369" customFormat="1" ht="15.75">
      <c r="A75" s="379">
        <v>6</v>
      </c>
      <c r="B75" s="402" t="s">
        <v>156</v>
      </c>
      <c r="C75" s="407">
        <f>C58</f>
        <v>0</v>
      </c>
      <c r="D75" s="407">
        <f aca="true" t="shared" si="69" ref="D75:E79">D58</f>
        <v>0</v>
      </c>
      <c r="E75" s="408">
        <f t="shared" si="69"/>
        <v>0</v>
      </c>
      <c r="F75" s="408">
        <f>L58</f>
        <v>0</v>
      </c>
      <c r="G75" s="408">
        <f>P58</f>
        <v>0</v>
      </c>
      <c r="H75" s="408">
        <f>R58</f>
        <v>0</v>
      </c>
      <c r="I75" s="407">
        <f aca="true" t="shared" si="70" ref="I75:K79">F58</f>
        <v>0</v>
      </c>
      <c r="J75" s="407">
        <f t="shared" si="70"/>
        <v>0</v>
      </c>
      <c r="K75" s="408">
        <f t="shared" si="70"/>
        <v>0</v>
      </c>
      <c r="L75" s="408">
        <f>M58</f>
        <v>0</v>
      </c>
      <c r="M75" s="408">
        <f>Q58</f>
        <v>0</v>
      </c>
      <c r="N75" s="383"/>
      <c r="O75" s="383"/>
      <c r="P75" s="408">
        <f>S58</f>
        <v>0</v>
      </c>
      <c r="Q75" s="407">
        <f aca="true" t="shared" si="71" ref="Q75:S79">I58</f>
        <v>0</v>
      </c>
      <c r="R75" s="407">
        <f t="shared" si="71"/>
        <v>0</v>
      </c>
      <c r="S75" s="408">
        <f t="shared" si="71"/>
        <v>0</v>
      </c>
      <c r="T75" s="408">
        <f aca="true" t="shared" si="72" ref="T75:V79">T58</f>
        <v>0</v>
      </c>
      <c r="U75" s="408">
        <f t="shared" si="72"/>
        <v>0</v>
      </c>
      <c r="V75" s="409">
        <f t="shared" si="72"/>
        <v>0</v>
      </c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:40" s="369" customFormat="1" ht="15.75">
      <c r="A76" s="385">
        <v>7</v>
      </c>
      <c r="B76" s="410" t="s">
        <v>157</v>
      </c>
      <c r="C76" s="389">
        <f>C59</f>
        <v>0</v>
      </c>
      <c r="D76" s="389">
        <f t="shared" si="69"/>
        <v>0</v>
      </c>
      <c r="E76" s="390">
        <f t="shared" si="69"/>
        <v>0</v>
      </c>
      <c r="F76" s="390">
        <f>L59</f>
        <v>0</v>
      </c>
      <c r="G76" s="390">
        <f>P59</f>
        <v>0</v>
      </c>
      <c r="H76" s="390">
        <f>R59</f>
        <v>0</v>
      </c>
      <c r="I76" s="389">
        <f t="shared" si="70"/>
        <v>0</v>
      </c>
      <c r="J76" s="389">
        <f t="shared" si="70"/>
        <v>0</v>
      </c>
      <c r="K76" s="390">
        <f t="shared" si="70"/>
        <v>0</v>
      </c>
      <c r="L76" s="390">
        <f>M59</f>
        <v>0</v>
      </c>
      <c r="M76" s="390">
        <f>Q59</f>
        <v>0</v>
      </c>
      <c r="N76" s="383"/>
      <c r="O76" s="383"/>
      <c r="P76" s="390">
        <f>S59</f>
        <v>0</v>
      </c>
      <c r="Q76" s="389">
        <f t="shared" si="71"/>
        <v>0</v>
      </c>
      <c r="R76" s="389">
        <f t="shared" si="71"/>
        <v>0</v>
      </c>
      <c r="S76" s="390">
        <f t="shared" si="71"/>
        <v>0</v>
      </c>
      <c r="T76" s="390">
        <f t="shared" si="72"/>
        <v>0</v>
      </c>
      <c r="U76" s="390">
        <f t="shared" si="72"/>
        <v>0</v>
      </c>
      <c r="V76" s="391">
        <f t="shared" si="72"/>
        <v>0</v>
      </c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:40" s="369" customFormat="1" ht="15.75">
      <c r="A77" s="385">
        <v>8</v>
      </c>
      <c r="B77" s="410" t="s">
        <v>115</v>
      </c>
      <c r="C77" s="389">
        <f>C60</f>
        <v>0</v>
      </c>
      <c r="D77" s="389">
        <f t="shared" si="69"/>
        <v>0</v>
      </c>
      <c r="E77" s="390">
        <f t="shared" si="69"/>
        <v>0</v>
      </c>
      <c r="F77" s="390">
        <f>L60</f>
        <v>0</v>
      </c>
      <c r="G77" s="390">
        <f>P60</f>
        <v>0</v>
      </c>
      <c r="H77" s="390">
        <f>R60</f>
        <v>0</v>
      </c>
      <c r="I77" s="389">
        <f t="shared" si="70"/>
        <v>0</v>
      </c>
      <c r="J77" s="389">
        <f t="shared" si="70"/>
        <v>0</v>
      </c>
      <c r="K77" s="390">
        <f t="shared" si="70"/>
        <v>0</v>
      </c>
      <c r="L77" s="390">
        <f>M60</f>
        <v>0</v>
      </c>
      <c r="M77" s="390">
        <f>Q60</f>
        <v>0</v>
      </c>
      <c r="N77" s="383"/>
      <c r="O77" s="383"/>
      <c r="P77" s="390">
        <f>S60</f>
        <v>0</v>
      </c>
      <c r="Q77" s="389">
        <f t="shared" si="71"/>
        <v>0</v>
      </c>
      <c r="R77" s="389">
        <f t="shared" si="71"/>
        <v>0</v>
      </c>
      <c r="S77" s="390">
        <f t="shared" si="71"/>
        <v>0</v>
      </c>
      <c r="T77" s="390">
        <f t="shared" si="72"/>
        <v>0</v>
      </c>
      <c r="U77" s="390">
        <f t="shared" si="72"/>
        <v>0</v>
      </c>
      <c r="V77" s="391">
        <f t="shared" si="72"/>
        <v>0</v>
      </c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:40" s="369" customFormat="1" ht="15.75">
      <c r="A78" s="385">
        <v>9</v>
      </c>
      <c r="B78" s="410" t="s">
        <v>158</v>
      </c>
      <c r="C78" s="389">
        <f>C61</f>
        <v>0</v>
      </c>
      <c r="D78" s="389">
        <f t="shared" si="69"/>
        <v>0</v>
      </c>
      <c r="E78" s="390">
        <f t="shared" si="69"/>
        <v>0</v>
      </c>
      <c r="F78" s="390">
        <f>L61</f>
        <v>0</v>
      </c>
      <c r="G78" s="390">
        <f>P61</f>
        <v>0</v>
      </c>
      <c r="H78" s="390">
        <f>R61</f>
        <v>0</v>
      </c>
      <c r="I78" s="389">
        <f t="shared" si="70"/>
        <v>0</v>
      </c>
      <c r="J78" s="389">
        <f t="shared" si="70"/>
        <v>0</v>
      </c>
      <c r="K78" s="390">
        <f t="shared" si="70"/>
        <v>0</v>
      </c>
      <c r="L78" s="390">
        <f>M61</f>
        <v>0</v>
      </c>
      <c r="M78" s="390">
        <f>Q61</f>
        <v>0</v>
      </c>
      <c r="N78" s="383"/>
      <c r="O78" s="383"/>
      <c r="P78" s="390">
        <f>S61</f>
        <v>0</v>
      </c>
      <c r="Q78" s="389">
        <f t="shared" si="71"/>
        <v>0</v>
      </c>
      <c r="R78" s="389">
        <f t="shared" si="71"/>
        <v>0</v>
      </c>
      <c r="S78" s="390">
        <f t="shared" si="71"/>
        <v>0</v>
      </c>
      <c r="T78" s="390">
        <f t="shared" si="72"/>
        <v>0</v>
      </c>
      <c r="U78" s="390">
        <f t="shared" si="72"/>
        <v>0</v>
      </c>
      <c r="V78" s="391">
        <f t="shared" si="72"/>
        <v>0</v>
      </c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:22" ht="15" customHeight="1">
      <c r="A79" s="411">
        <v>10</v>
      </c>
      <c r="B79" s="410" t="s">
        <v>121</v>
      </c>
      <c r="C79" s="389">
        <f>C62</f>
        <v>0</v>
      </c>
      <c r="D79" s="389">
        <f t="shared" si="69"/>
        <v>0</v>
      </c>
      <c r="E79" s="390">
        <f t="shared" si="69"/>
        <v>0</v>
      </c>
      <c r="F79" s="390">
        <f>L62</f>
        <v>0</v>
      </c>
      <c r="G79" s="390">
        <f>P62</f>
        <v>0</v>
      </c>
      <c r="H79" s="390">
        <f>R62</f>
        <v>0</v>
      </c>
      <c r="I79" s="389">
        <f t="shared" si="70"/>
        <v>0</v>
      </c>
      <c r="J79" s="389">
        <f t="shared" si="70"/>
        <v>0</v>
      </c>
      <c r="K79" s="390">
        <f t="shared" si="70"/>
        <v>0</v>
      </c>
      <c r="L79" s="390">
        <f>M62</f>
        <v>0</v>
      </c>
      <c r="M79" s="390">
        <f>Q62</f>
        <v>0</v>
      </c>
      <c r="N79" s="383"/>
      <c r="O79" s="383"/>
      <c r="P79" s="390">
        <f>S62</f>
        <v>0</v>
      </c>
      <c r="Q79" s="389">
        <f t="shared" si="71"/>
        <v>0</v>
      </c>
      <c r="R79" s="389">
        <f t="shared" si="71"/>
        <v>0</v>
      </c>
      <c r="S79" s="390">
        <f t="shared" si="71"/>
        <v>0</v>
      </c>
      <c r="T79" s="390">
        <f t="shared" si="72"/>
        <v>0</v>
      </c>
      <c r="U79" s="390">
        <f t="shared" si="72"/>
        <v>0</v>
      </c>
      <c r="V79" s="391">
        <f t="shared" si="72"/>
        <v>0</v>
      </c>
    </row>
    <row r="80" spans="1:41" s="419" customFormat="1" ht="16.5">
      <c r="A80" s="350"/>
      <c r="B80" s="412" t="s">
        <v>159</v>
      </c>
      <c r="C80" s="413">
        <f aca="true" t="shared" si="73" ref="C80:M80">SUM(C73:C79)</f>
        <v>6</v>
      </c>
      <c r="D80" s="413">
        <f t="shared" si="73"/>
        <v>4</v>
      </c>
      <c r="E80" s="414">
        <f t="shared" si="73"/>
        <v>2.75</v>
      </c>
      <c r="F80" s="414">
        <f t="shared" si="73"/>
        <v>4.25</v>
      </c>
      <c r="G80" s="414">
        <f t="shared" si="73"/>
        <v>1.5</v>
      </c>
      <c r="H80" s="414">
        <f t="shared" si="73"/>
        <v>0</v>
      </c>
      <c r="I80" s="413">
        <f t="shared" si="73"/>
        <v>29</v>
      </c>
      <c r="J80" s="413">
        <f t="shared" si="73"/>
        <v>1</v>
      </c>
      <c r="K80" s="414">
        <f t="shared" si="73"/>
        <v>0.25</v>
      </c>
      <c r="L80" s="414">
        <f t="shared" si="73"/>
        <v>10.5</v>
      </c>
      <c r="M80" s="414">
        <f t="shared" si="73"/>
        <v>10.25</v>
      </c>
      <c r="N80" s="415"/>
      <c r="O80" s="415"/>
      <c r="P80" s="414">
        <f aca="true" t="shared" si="74" ref="P80:V80">SUM(P73:P79)</f>
        <v>0</v>
      </c>
      <c r="Q80" s="416">
        <f t="shared" si="74"/>
        <v>35</v>
      </c>
      <c r="R80" s="416">
        <f t="shared" si="74"/>
        <v>5</v>
      </c>
      <c r="S80" s="414">
        <f>SUM(S73:S79)</f>
        <v>3</v>
      </c>
      <c r="T80" s="414">
        <f t="shared" si="74"/>
        <v>14.75</v>
      </c>
      <c r="U80" s="414">
        <f t="shared" si="74"/>
        <v>11.75</v>
      </c>
      <c r="V80" s="417">
        <f t="shared" si="74"/>
        <v>0</v>
      </c>
      <c r="W80" s="418"/>
      <c r="X80" s="418"/>
      <c r="Y80" s="418"/>
      <c r="Z80" s="418"/>
      <c r="AA80" s="418"/>
      <c r="AB80" s="418"/>
      <c r="AO80" s="418"/>
    </row>
    <row r="81" ht="15.75">
      <c r="C81" s="420"/>
    </row>
  </sheetData>
  <sheetProtection password="CC31" sheet="1" objects="1" scenarios="1"/>
  <mergeCells count="21">
    <mergeCell ref="L2:V3"/>
    <mergeCell ref="W2:AB3"/>
    <mergeCell ref="C4:E4"/>
    <mergeCell ref="F4:H4"/>
    <mergeCell ref="I4:K4"/>
    <mergeCell ref="L4:M4"/>
    <mergeCell ref="N4:O4"/>
    <mergeCell ref="P4:Q4"/>
    <mergeCell ref="R4:S4"/>
    <mergeCell ref="T4:V4"/>
    <mergeCell ref="W4:X4"/>
    <mergeCell ref="Y4:Z4"/>
    <mergeCell ref="AA4:AB4"/>
    <mergeCell ref="AD5:AI5"/>
    <mergeCell ref="AJ5:AO5"/>
    <mergeCell ref="AD25:AI25"/>
    <mergeCell ref="AJ25:AO25"/>
    <mergeCell ref="A66:A67"/>
    <mergeCell ref="C66:H66"/>
    <mergeCell ref="I66:P66"/>
    <mergeCell ref="Q66:V66"/>
  </mergeCells>
  <printOptions horizontalCentered="1" verticalCentered="1"/>
  <pageMargins left="0.19652777777777777" right="0.19652777777777777" top="0.3145833333333333" bottom="0.31527777777777777" header="0.19652777777777777" footer="0.5118055555555555"/>
  <pageSetup horizontalDpi="300" verticalDpi="300" orientation="portrait" pageOrder="overThenDown" paperSize="9" scale="42"/>
  <headerFooter alignWithMargins="0">
    <oddHeader>&amp;R&amp;"Times New Roman,Обычный"&amp;14Додаток 2</oddHeader>
  </headerFooter>
  <colBreaks count="1" manualBreakCount="1">
    <brk id="2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6"/>
  <sheetViews>
    <sheetView zoomScale="86" zoomScaleNormal="86" zoomScaleSheetLayoutView="80" workbookViewId="0" topLeftCell="A1">
      <pane xSplit="1" ySplit="5" topLeftCell="B42" activePane="bottomRight" state="frozen"/>
      <selection pane="topLeft" activeCell="A1" sqref="A1"/>
      <selection pane="topRight" activeCell="B1" sqref="B1"/>
      <selection pane="bottomLeft" activeCell="A42" sqref="A42"/>
      <selection pane="bottomRight" activeCell="J18" sqref="J18"/>
    </sheetView>
  </sheetViews>
  <sheetFormatPr defaultColWidth="9.00390625" defaultRowHeight="12.75"/>
  <cols>
    <col min="1" max="1" width="3.125" style="0" customWidth="1"/>
    <col min="2" max="2" width="46.00390625" style="0" customWidth="1"/>
    <col min="3" max="3" width="8.625" style="421" customWidth="1"/>
    <col min="4" max="4" width="11.625" style="421" customWidth="1"/>
    <col min="6" max="7" width="10.625" style="421" customWidth="1"/>
    <col min="9" max="10" width="9.375" style="422" customWidth="1"/>
    <col min="11" max="11" width="9.25390625" style="423" customWidth="1"/>
    <col min="14" max="15" width="0" style="423" hidden="1" customWidth="1"/>
    <col min="16" max="16" width="9.125" style="424" customWidth="1"/>
    <col min="17" max="17" width="9.875" style="424" customWidth="1"/>
    <col min="18" max="18" width="9.00390625" style="424" customWidth="1"/>
    <col min="19" max="19" width="8.25390625" style="424" customWidth="1"/>
    <col min="20" max="20" width="9.375" style="425" customWidth="1"/>
    <col min="21" max="21" width="8.25390625" style="425" customWidth="1"/>
    <col min="22" max="22" width="11.25390625" style="425" customWidth="1"/>
    <col min="24" max="24" width="8.375" style="0" customWidth="1"/>
    <col min="25" max="25" width="8.375" style="426" customWidth="1"/>
    <col min="26" max="26" width="43.375" style="0" customWidth="1"/>
    <col min="27" max="27" width="9.75390625" style="0" customWidth="1"/>
    <col min="30" max="30" width="9.375" style="0" customWidth="1"/>
    <col min="31" max="31" width="10.00390625" style="0" customWidth="1"/>
    <col min="32" max="32" width="39.375" style="0" customWidth="1"/>
    <col min="33" max="33" width="11.25390625" style="0" customWidth="1"/>
    <col min="35" max="35" width="9.625" style="0" customWidth="1"/>
    <col min="36" max="36" width="8.375" style="0" customWidth="1"/>
    <col min="37" max="37" width="8.75390625" style="0" customWidth="1"/>
    <col min="40" max="40" width="10.75390625" style="0" customWidth="1"/>
  </cols>
  <sheetData>
    <row r="1" spans="1:36" s="423" customFormat="1" ht="21" customHeight="1">
      <c r="A1" s="427"/>
      <c r="B1" s="428" t="s">
        <v>160</v>
      </c>
      <c r="C1" s="428"/>
      <c r="D1" s="428"/>
      <c r="E1" s="428"/>
      <c r="F1" s="428"/>
      <c r="G1" s="428"/>
      <c r="H1" s="428"/>
      <c r="I1" s="422"/>
      <c r="J1" s="422"/>
      <c r="K1" s="429"/>
      <c r="L1" s="430" t="s">
        <v>161</v>
      </c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1"/>
      <c r="X1" s="431"/>
      <c r="Y1" s="431"/>
      <c r="Z1" s="22" t="s">
        <v>162</v>
      </c>
      <c r="AA1" s="10"/>
      <c r="AB1" s="10"/>
      <c r="AC1" s="10"/>
      <c r="AD1" s="10"/>
      <c r="AE1" s="10"/>
      <c r="AF1" s="10"/>
      <c r="AG1" s="10"/>
      <c r="AH1" s="10"/>
      <c r="AI1" s="432"/>
      <c r="AJ1" s="432"/>
    </row>
    <row r="2" spans="1:29" s="423" customFormat="1" ht="21.75" customHeight="1">
      <c r="A2" s="433"/>
      <c r="B2" s="434">
        <f>T(2пп!B2)</f>
      </c>
      <c r="C2" s="435"/>
      <c r="D2" s="435"/>
      <c r="E2" s="436"/>
      <c r="F2" s="436"/>
      <c r="G2" s="437"/>
      <c r="H2" s="438" t="s">
        <v>1</v>
      </c>
      <c r="I2" s="439"/>
      <c r="J2" s="439"/>
      <c r="K2" s="44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41"/>
      <c r="X2" s="441"/>
      <c r="Y2" s="442"/>
      <c r="Z2" s="443" t="s">
        <v>163</v>
      </c>
      <c r="AA2" s="444"/>
      <c r="AB2" s="432"/>
      <c r="AC2" s="432"/>
    </row>
    <row r="3" spans="1:36" s="457" customFormat="1" ht="17.25" customHeight="1">
      <c r="A3" s="445"/>
      <c r="B3" s="446" t="s">
        <v>164</v>
      </c>
      <c r="C3" s="447" t="s">
        <v>165</v>
      </c>
      <c r="D3" s="447"/>
      <c r="E3" s="447"/>
      <c r="F3" s="448" t="s">
        <v>166</v>
      </c>
      <c r="G3" s="448"/>
      <c r="H3" s="448"/>
      <c r="I3" s="447" t="s">
        <v>167</v>
      </c>
      <c r="J3" s="447"/>
      <c r="K3" s="447"/>
      <c r="L3" s="449" t="s">
        <v>14</v>
      </c>
      <c r="M3" s="449"/>
      <c r="N3" s="450" t="s">
        <v>10</v>
      </c>
      <c r="O3" s="450"/>
      <c r="P3" s="451" t="s">
        <v>11</v>
      </c>
      <c r="Q3" s="451"/>
      <c r="R3" s="451" t="s">
        <v>168</v>
      </c>
      <c r="S3" s="451"/>
      <c r="T3" s="452" t="s">
        <v>13</v>
      </c>
      <c r="U3" s="452"/>
      <c r="V3" s="452"/>
      <c r="W3" s="453" t="s">
        <v>16</v>
      </c>
      <c r="X3" s="454"/>
      <c r="Y3" s="455"/>
      <c r="Z3" s="456"/>
      <c r="AA3"/>
      <c r="AB3"/>
      <c r="AC3"/>
      <c r="AD3"/>
      <c r="AE3"/>
      <c r="AF3" s="456" t="s">
        <v>169</v>
      </c>
      <c r="AG3"/>
      <c r="AH3"/>
      <c r="AI3"/>
      <c r="AJ3"/>
    </row>
    <row r="4" spans="1:31" s="472" customFormat="1" ht="10.5" customHeight="1">
      <c r="A4" s="458">
        <v>1</v>
      </c>
      <c r="B4" s="459">
        <v>2</v>
      </c>
      <c r="C4" s="460">
        <v>3</v>
      </c>
      <c r="D4" s="460">
        <v>4</v>
      </c>
      <c r="E4" s="461">
        <v>5</v>
      </c>
      <c r="F4" s="459">
        <v>6</v>
      </c>
      <c r="G4" s="462">
        <v>7</v>
      </c>
      <c r="H4" s="462">
        <v>8</v>
      </c>
      <c r="I4" s="463">
        <v>9</v>
      </c>
      <c r="J4" s="464">
        <v>10</v>
      </c>
      <c r="K4" s="465">
        <v>11</v>
      </c>
      <c r="L4" s="466">
        <v>12</v>
      </c>
      <c r="M4" s="467">
        <v>13</v>
      </c>
      <c r="N4" s="468" t="s">
        <v>170</v>
      </c>
      <c r="O4" s="469">
        <v>13</v>
      </c>
      <c r="P4" s="470">
        <v>14</v>
      </c>
      <c r="Q4" s="470">
        <v>15</v>
      </c>
      <c r="R4" s="470">
        <v>16</v>
      </c>
      <c r="S4" s="470">
        <v>17</v>
      </c>
      <c r="T4" s="50" t="s">
        <v>171</v>
      </c>
      <c r="U4" s="33" t="s">
        <v>172</v>
      </c>
      <c r="V4" s="33" t="s">
        <v>173</v>
      </c>
      <c r="W4" s="50">
        <v>20</v>
      </c>
      <c r="X4" s="33">
        <v>21</v>
      </c>
      <c r="Y4" s="471"/>
      <c r="Z4" s="472" t="s">
        <v>5</v>
      </c>
      <c r="AD4"/>
      <c r="AE4"/>
    </row>
    <row r="5" spans="1:37" s="492" customFormat="1" ht="63" customHeight="1">
      <c r="A5" s="473">
        <v>2</v>
      </c>
      <c r="B5" s="474" t="s">
        <v>174</v>
      </c>
      <c r="C5" s="475" t="s">
        <v>175</v>
      </c>
      <c r="D5" s="476" t="s">
        <v>176</v>
      </c>
      <c r="E5" s="475" t="s">
        <v>177</v>
      </c>
      <c r="F5" s="477" t="s">
        <v>178</v>
      </c>
      <c r="G5" s="476" t="s">
        <v>176</v>
      </c>
      <c r="H5" s="478" t="s">
        <v>179</v>
      </c>
      <c r="I5" s="479" t="s">
        <v>180</v>
      </c>
      <c r="J5" s="480" t="s">
        <v>176</v>
      </c>
      <c r="K5" s="480" t="s">
        <v>181</v>
      </c>
      <c r="L5" s="477" t="s">
        <v>182</v>
      </c>
      <c r="M5" s="477" t="s">
        <v>183</v>
      </c>
      <c r="N5" s="481" t="s">
        <v>182</v>
      </c>
      <c r="O5" s="476" t="s">
        <v>183</v>
      </c>
      <c r="P5" s="482" t="s">
        <v>182</v>
      </c>
      <c r="Q5" s="483" t="s">
        <v>183</v>
      </c>
      <c r="R5" s="482" t="s">
        <v>182</v>
      </c>
      <c r="S5" s="483" t="s">
        <v>183</v>
      </c>
      <c r="T5" s="484" t="s">
        <v>14</v>
      </c>
      <c r="U5" s="484" t="s">
        <v>15</v>
      </c>
      <c r="V5" s="484" t="s">
        <v>184</v>
      </c>
      <c r="W5" s="485" t="s">
        <v>182</v>
      </c>
      <c r="X5" s="483" t="s">
        <v>183</v>
      </c>
      <c r="Y5" s="486"/>
      <c r="Z5" s="487" t="s">
        <v>57</v>
      </c>
      <c r="AA5" s="488" t="s">
        <v>185</v>
      </c>
      <c r="AB5" s="487" t="s">
        <v>186</v>
      </c>
      <c r="AC5" s="487" t="s">
        <v>15</v>
      </c>
      <c r="AD5" s="489" t="s">
        <v>38</v>
      </c>
      <c r="AE5" s="490"/>
      <c r="AF5" s="491" t="s">
        <v>57</v>
      </c>
      <c r="AG5" s="488"/>
      <c r="AH5" s="488" t="s">
        <v>185</v>
      </c>
      <c r="AI5" s="487" t="s">
        <v>186</v>
      </c>
      <c r="AJ5" s="487" t="s">
        <v>187</v>
      </c>
      <c r="AK5" s="72" t="s">
        <v>38</v>
      </c>
    </row>
    <row r="6" spans="1:37" s="517" customFormat="1" ht="15.75" customHeight="1">
      <c r="A6" s="493"/>
      <c r="B6" s="494" t="s">
        <v>188</v>
      </c>
      <c r="C6" s="495"/>
      <c r="D6" s="496"/>
      <c r="E6" s="497"/>
      <c r="F6" s="498"/>
      <c r="G6" s="499"/>
      <c r="H6" s="500"/>
      <c r="I6" s="501">
        <f aca="true" t="shared" si="0" ref="I6:K7">SUM(C6,F6)</f>
        <v>0</v>
      </c>
      <c r="J6" s="501">
        <f t="shared" si="0"/>
        <v>0</v>
      </c>
      <c r="K6" s="501">
        <f t="shared" si="0"/>
        <v>0</v>
      </c>
      <c r="L6" s="502">
        <f>C6</f>
        <v>0</v>
      </c>
      <c r="M6" s="502">
        <f>F6</f>
        <v>0</v>
      </c>
      <c r="N6" s="502">
        <f>L6-E6</f>
        <v>0</v>
      </c>
      <c r="O6" s="503">
        <f>M6-H6</f>
        <v>0</v>
      </c>
      <c r="P6" s="504">
        <f>IF(L6&gt;=E6,N6,$R$3)</f>
        <v>0</v>
      </c>
      <c r="Q6" s="505">
        <f>IF(M6&gt;=H6,O6,$R$3)</f>
        <v>0</v>
      </c>
      <c r="R6" s="504">
        <f>IF(E6&gt;=L6,-N6,$P$3)</f>
        <v>0</v>
      </c>
      <c r="S6" s="505">
        <f>IF(H6&gt;=M6,-O6,$P$3)</f>
        <v>0</v>
      </c>
      <c r="T6" s="506">
        <f>SUM(L6:M6)</f>
        <v>0</v>
      </c>
      <c r="U6" s="507">
        <f>SUM(P6:Q6)</f>
        <v>0</v>
      </c>
      <c r="V6" s="506">
        <f>SUM(R6:S6)</f>
        <v>0</v>
      </c>
      <c r="W6" s="508">
        <f>SUM(R6)</f>
        <v>0</v>
      </c>
      <c r="X6" s="509">
        <f>SUM(S6)</f>
        <v>0</v>
      </c>
      <c r="Y6" s="510"/>
      <c r="Z6" s="511" t="s">
        <v>69</v>
      </c>
      <c r="AA6" s="512">
        <f>I6</f>
        <v>0</v>
      </c>
      <c r="AB6" s="512">
        <f>K6</f>
        <v>0</v>
      </c>
      <c r="AC6" s="513">
        <f>U6</f>
        <v>0</v>
      </c>
      <c r="AD6" s="513">
        <f>V6</f>
        <v>0</v>
      </c>
      <c r="AE6" s="514"/>
      <c r="AF6" s="515" t="s">
        <v>102</v>
      </c>
      <c r="AG6" s="516"/>
      <c r="AH6" s="512">
        <f>I31</f>
        <v>0</v>
      </c>
      <c r="AI6" s="512">
        <f>K31</f>
        <v>0</v>
      </c>
      <c r="AJ6" s="512">
        <f aca="true" t="shared" si="1" ref="AJ6:AK10">U31</f>
        <v>0</v>
      </c>
      <c r="AK6" s="512">
        <f t="shared" si="1"/>
        <v>0</v>
      </c>
    </row>
    <row r="7" spans="1:37" s="517" customFormat="1" ht="15.75" customHeight="1">
      <c r="A7" s="493"/>
      <c r="B7" s="518" t="s">
        <v>72</v>
      </c>
      <c r="C7" s="519"/>
      <c r="D7" s="520"/>
      <c r="E7" s="521"/>
      <c r="F7" s="522"/>
      <c r="G7" s="520"/>
      <c r="H7" s="523"/>
      <c r="I7" s="501">
        <f t="shared" si="0"/>
        <v>0</v>
      </c>
      <c r="J7" s="501">
        <f t="shared" si="0"/>
        <v>0</v>
      </c>
      <c r="K7" s="501">
        <f t="shared" si="0"/>
        <v>0</v>
      </c>
      <c r="L7" s="524">
        <f>C7</f>
        <v>0</v>
      </c>
      <c r="M7" s="524">
        <f>F7</f>
        <v>0</v>
      </c>
      <c r="N7" s="524">
        <f>L7-E7</f>
        <v>0</v>
      </c>
      <c r="O7" s="525">
        <f>M7-H7</f>
        <v>0</v>
      </c>
      <c r="P7" s="526">
        <f>IF(L7&gt;=E7,N7,$R$3)</f>
        <v>0</v>
      </c>
      <c r="Q7" s="527">
        <f>IF(M7&gt;=H7,O7,$R$3)</f>
        <v>0</v>
      </c>
      <c r="R7" s="526">
        <f>IF(E7&gt;=L7,-N7,$P$3)</f>
        <v>0</v>
      </c>
      <c r="S7" s="527">
        <f>IF(H7&gt;=M7,-O7,$P$3)</f>
        <v>0</v>
      </c>
      <c r="T7" s="528">
        <f>SUM(L7:M7)</f>
        <v>0</v>
      </c>
      <c r="U7" s="529">
        <f>SUM(N7:O7)</f>
        <v>0</v>
      </c>
      <c r="V7" s="506">
        <f>SUM(R7:S7)</f>
        <v>0</v>
      </c>
      <c r="W7" s="524">
        <f>SUM(R7)</f>
        <v>0</v>
      </c>
      <c r="X7" s="530">
        <f>SUM(S7)</f>
        <v>0</v>
      </c>
      <c r="Y7" s="510"/>
      <c r="Z7" s="511" t="s">
        <v>72</v>
      </c>
      <c r="AA7" s="512">
        <f>I7</f>
        <v>0</v>
      </c>
      <c r="AB7" s="512">
        <f>K7</f>
        <v>0</v>
      </c>
      <c r="AC7" s="512">
        <f>U7</f>
        <v>0</v>
      </c>
      <c r="AD7" s="512">
        <f>V7</f>
        <v>0</v>
      </c>
      <c r="AE7" s="514"/>
      <c r="AF7" s="531" t="s">
        <v>105</v>
      </c>
      <c r="AG7" s="532"/>
      <c r="AH7" s="513">
        <f>I32</f>
        <v>0</v>
      </c>
      <c r="AI7" s="513">
        <f>K32</f>
        <v>0</v>
      </c>
      <c r="AJ7" s="513">
        <f t="shared" si="1"/>
        <v>0</v>
      </c>
      <c r="AK7" s="513">
        <f t="shared" si="1"/>
        <v>0</v>
      </c>
    </row>
    <row r="8" spans="1:37" s="547" customFormat="1" ht="15.75" customHeight="1">
      <c r="A8" s="533"/>
      <c r="B8" s="534" t="s">
        <v>81</v>
      </c>
      <c r="C8" s="535">
        <f aca="true" t="shared" si="2" ref="C8:K8">SUM(C6:C7)</f>
        <v>0</v>
      </c>
      <c r="D8" s="535">
        <f t="shared" si="2"/>
        <v>0</v>
      </c>
      <c r="E8" s="536">
        <f t="shared" si="2"/>
        <v>0</v>
      </c>
      <c r="F8" s="535">
        <f t="shared" si="2"/>
        <v>0</v>
      </c>
      <c r="G8" s="535">
        <f t="shared" si="2"/>
        <v>0</v>
      </c>
      <c r="H8" s="537">
        <f t="shared" si="2"/>
        <v>0</v>
      </c>
      <c r="I8" s="538">
        <f t="shared" si="2"/>
        <v>0</v>
      </c>
      <c r="J8" s="538">
        <f t="shared" si="2"/>
        <v>0</v>
      </c>
      <c r="K8" s="538">
        <f t="shared" si="2"/>
        <v>0</v>
      </c>
      <c r="L8" s="539">
        <f>SUM(L6:L7)</f>
        <v>0</v>
      </c>
      <c r="M8" s="540">
        <f>SUM(M6:M7)</f>
        <v>0</v>
      </c>
      <c r="N8" s="539">
        <f>SUM(N6:N7)</f>
        <v>0</v>
      </c>
      <c r="O8" s="541">
        <f>SUM(O6:O7)</f>
        <v>0</v>
      </c>
      <c r="P8" s="540">
        <f aca="true" t="shared" si="3" ref="P8:V8">SUM(P6:P7)</f>
        <v>0</v>
      </c>
      <c r="Q8" s="539">
        <f t="shared" si="3"/>
        <v>0</v>
      </c>
      <c r="R8" s="540">
        <f t="shared" si="3"/>
        <v>0</v>
      </c>
      <c r="S8" s="539">
        <f t="shared" si="3"/>
        <v>0</v>
      </c>
      <c r="T8" s="540">
        <f t="shared" si="3"/>
        <v>0</v>
      </c>
      <c r="U8" s="540">
        <f t="shared" si="3"/>
        <v>0</v>
      </c>
      <c r="V8" s="540">
        <f t="shared" si="3"/>
        <v>0</v>
      </c>
      <c r="W8" s="540">
        <f>SUM(W6:W7)</f>
        <v>0</v>
      </c>
      <c r="X8" s="540">
        <f>SUM(X6:X7)</f>
        <v>0</v>
      </c>
      <c r="Y8" s="542"/>
      <c r="Z8" s="543" t="s">
        <v>75</v>
      </c>
      <c r="AA8" s="544">
        <f>SUM(AA6:AA7)</f>
        <v>0</v>
      </c>
      <c r="AB8" s="544">
        <f>SUM(AB6:AB7)</f>
        <v>0</v>
      </c>
      <c r="AC8" s="544">
        <f>SUM(AC6:AC7)</f>
        <v>0</v>
      </c>
      <c r="AD8" s="544">
        <f>SUM(AD6:AD7)</f>
        <v>0</v>
      </c>
      <c r="AE8" s="490"/>
      <c r="AF8" s="545" t="s">
        <v>108</v>
      </c>
      <c r="AG8" s="546"/>
      <c r="AH8" s="89">
        <f>I33</f>
        <v>0</v>
      </c>
      <c r="AI8" s="89">
        <f>K33</f>
        <v>0</v>
      </c>
      <c r="AJ8" s="89">
        <f t="shared" si="1"/>
        <v>0</v>
      </c>
      <c r="AK8" s="89">
        <f t="shared" si="1"/>
        <v>0</v>
      </c>
    </row>
    <row r="9" spans="1:37" ht="41.25" customHeight="1">
      <c r="A9" s="548">
        <v>3</v>
      </c>
      <c r="B9" s="549" t="s">
        <v>189</v>
      </c>
      <c r="C9" s="550"/>
      <c r="D9" s="551"/>
      <c r="E9" s="552"/>
      <c r="F9" s="550">
        <v>16</v>
      </c>
      <c r="G9" s="551">
        <v>0</v>
      </c>
      <c r="H9" s="553">
        <v>0</v>
      </c>
      <c r="I9" s="501">
        <f aca="true" t="shared" si="4" ref="I9:J29">SUM(C9,F9)</f>
        <v>16</v>
      </c>
      <c r="J9" s="501">
        <f t="shared" si="4"/>
        <v>0</v>
      </c>
      <c r="K9" s="501">
        <f>SUM(E9,H9)</f>
        <v>0</v>
      </c>
      <c r="L9" s="554">
        <f>C9*0.5</f>
        <v>0</v>
      </c>
      <c r="M9" s="555">
        <f>F9*0.25</f>
        <v>4</v>
      </c>
      <c r="N9" s="554">
        <f>L9-E9</f>
        <v>0</v>
      </c>
      <c r="O9" s="556">
        <f aca="true" t="shared" si="5" ref="O9:O15">M9-H9</f>
        <v>4</v>
      </c>
      <c r="P9" s="171">
        <f>IF(L9&gt;=E9,N9,$R$3)</f>
        <v>0</v>
      </c>
      <c r="Q9" s="171">
        <f>IF(M9&gt;=H9,O9,$R$3)</f>
        <v>4</v>
      </c>
      <c r="R9" s="171">
        <f>IF(E9&gt;=L9,-N9,$P$3)</f>
        <v>0</v>
      </c>
      <c r="S9" s="171" t="str">
        <f>IF(H9&gt;=M9,-O9,$P$3)</f>
        <v>дефіцит ставок</v>
      </c>
      <c r="T9" s="509">
        <f aca="true" t="shared" si="6" ref="T9:T29">SUM(L9:M9)</f>
        <v>4</v>
      </c>
      <c r="U9" s="557">
        <f aca="true" t="shared" si="7" ref="U9:U29">SUM(P9:Q9)</f>
        <v>4</v>
      </c>
      <c r="V9" s="509">
        <f aca="true" t="shared" si="8" ref="V9:V29">SUM(R9:S9)</f>
        <v>0</v>
      </c>
      <c r="W9" s="558">
        <f aca="true" t="shared" si="9" ref="W9:W29">SUM(R9)</f>
        <v>0</v>
      </c>
      <c r="X9" s="171">
        <f aca="true" t="shared" si="10" ref="X9:X29">SUM(S9)</f>
        <v>0</v>
      </c>
      <c r="Y9" s="559"/>
      <c r="Z9" s="560"/>
      <c r="AA9" s="561"/>
      <c r="AB9" s="561"/>
      <c r="AC9" s="561"/>
      <c r="AD9" s="562"/>
      <c r="AE9" s="563"/>
      <c r="AF9" s="564" t="s">
        <v>111</v>
      </c>
      <c r="AG9" s="565"/>
      <c r="AH9" s="566">
        <f>I34</f>
        <v>0</v>
      </c>
      <c r="AI9" s="566">
        <f>K34</f>
        <v>0</v>
      </c>
      <c r="AJ9" s="566">
        <f t="shared" si="1"/>
        <v>0</v>
      </c>
      <c r="AK9" s="566">
        <f t="shared" si="1"/>
        <v>0</v>
      </c>
    </row>
    <row r="10" spans="1:37" ht="18.75">
      <c r="A10" s="567"/>
      <c r="B10" s="568" t="s">
        <v>86</v>
      </c>
      <c r="C10" s="550">
        <v>2</v>
      </c>
      <c r="D10" s="551">
        <v>0</v>
      </c>
      <c r="E10" s="552">
        <v>0</v>
      </c>
      <c r="F10" s="550"/>
      <c r="G10" s="551"/>
      <c r="H10" s="553"/>
      <c r="I10" s="501">
        <f t="shared" si="4"/>
        <v>2</v>
      </c>
      <c r="J10" s="501">
        <f t="shared" si="4"/>
        <v>0</v>
      </c>
      <c r="K10" s="501">
        <f aca="true" t="shared" si="11" ref="K10:K28">SUM(E10,H10)</f>
        <v>0</v>
      </c>
      <c r="L10" s="569">
        <f>C10*0.5</f>
        <v>1</v>
      </c>
      <c r="M10" s="570">
        <f>F10*0.5</f>
        <v>0</v>
      </c>
      <c r="N10" s="569">
        <f aca="true" t="shared" si="12" ref="N10:N15">L10-E10</f>
        <v>1</v>
      </c>
      <c r="O10" s="571">
        <f t="shared" si="5"/>
        <v>0</v>
      </c>
      <c r="P10" s="188">
        <f>IF(L10&gt;=E10,N10,$R$3)</f>
        <v>1</v>
      </c>
      <c r="Q10" s="188">
        <f>IF(M10&gt;=H10,O10,$R$3)</f>
        <v>0</v>
      </c>
      <c r="R10" s="188" t="str">
        <f>IF(E10&gt;=L10,-N10,$P$3)</f>
        <v>дефіцит ставок</v>
      </c>
      <c r="S10" s="188">
        <f>IF(H10&gt;=M10,-O10,$P$3)</f>
        <v>0</v>
      </c>
      <c r="T10" s="506">
        <f t="shared" si="6"/>
        <v>1</v>
      </c>
      <c r="U10" s="507">
        <f t="shared" si="7"/>
        <v>1</v>
      </c>
      <c r="V10" s="506">
        <f t="shared" si="8"/>
        <v>0</v>
      </c>
      <c r="W10" s="572">
        <f t="shared" si="9"/>
        <v>0</v>
      </c>
      <c r="X10" s="188">
        <f t="shared" si="10"/>
        <v>0</v>
      </c>
      <c r="Y10" s="559"/>
      <c r="Z10" s="490"/>
      <c r="AA10" s="490"/>
      <c r="AB10" s="490"/>
      <c r="AC10" s="490"/>
      <c r="AD10" s="490"/>
      <c r="AE10" s="490"/>
      <c r="AF10" s="573" t="s">
        <v>114</v>
      </c>
      <c r="AG10" s="574"/>
      <c r="AH10" s="89">
        <f>I35</f>
        <v>0</v>
      </c>
      <c r="AI10" s="89">
        <f>K35</f>
        <v>0</v>
      </c>
      <c r="AJ10" s="89">
        <f t="shared" si="1"/>
        <v>0</v>
      </c>
      <c r="AK10" s="89">
        <f t="shared" si="1"/>
        <v>0</v>
      </c>
    </row>
    <row r="11" spans="1:37" ht="17.25">
      <c r="A11" s="567"/>
      <c r="B11" s="568" t="s">
        <v>89</v>
      </c>
      <c r="C11" s="550"/>
      <c r="D11" s="551"/>
      <c r="E11" s="552"/>
      <c r="F11" s="550"/>
      <c r="G11" s="551"/>
      <c r="H11" s="553"/>
      <c r="I11" s="501">
        <f t="shared" si="4"/>
        <v>0</v>
      </c>
      <c r="J11" s="501">
        <f t="shared" si="4"/>
        <v>0</v>
      </c>
      <c r="K11" s="501">
        <f t="shared" si="11"/>
        <v>0</v>
      </c>
      <c r="L11" s="569">
        <f>C11*0.5</f>
        <v>0</v>
      </c>
      <c r="M11" s="570">
        <f>F11*0.75</f>
        <v>0</v>
      </c>
      <c r="N11" s="569">
        <f t="shared" si="12"/>
        <v>0</v>
      </c>
      <c r="O11" s="571">
        <f t="shared" si="5"/>
        <v>0</v>
      </c>
      <c r="P11" s="188">
        <f aca="true" t="shared" si="13" ref="P11:P29">IF(L11&gt;=E11,N11,$R$3)</f>
        <v>0</v>
      </c>
      <c r="Q11" s="188">
        <f aca="true" t="shared" si="14" ref="Q11:Q29">IF(M11&gt;=H11,O11,$R$3)</f>
        <v>0</v>
      </c>
      <c r="R11" s="188">
        <f aca="true" t="shared" si="15" ref="R11:R29">IF(E11&gt;=L11,-N11,$P$3)</f>
        <v>0</v>
      </c>
      <c r="S11" s="188">
        <f aca="true" t="shared" si="16" ref="S11:S29">IF(H11&gt;=M11,-O11,$P$3)</f>
        <v>0</v>
      </c>
      <c r="T11" s="506">
        <f t="shared" si="6"/>
        <v>0</v>
      </c>
      <c r="U11" s="507">
        <f t="shared" si="7"/>
        <v>0</v>
      </c>
      <c r="V11" s="506">
        <f t="shared" si="8"/>
        <v>0</v>
      </c>
      <c r="W11" s="572">
        <f t="shared" si="9"/>
        <v>0</v>
      </c>
      <c r="X11" s="188">
        <f t="shared" si="10"/>
        <v>0</v>
      </c>
      <c r="Y11" s="559"/>
      <c r="Z11" s="490"/>
      <c r="AA11" s="490"/>
      <c r="AB11" s="490"/>
      <c r="AC11" s="490"/>
      <c r="AD11" s="490"/>
      <c r="AE11" s="490"/>
      <c r="AF11" s="575" t="s">
        <v>117</v>
      </c>
      <c r="AG11" s="576"/>
      <c r="AH11" s="577">
        <f>SUM(AH6:AH10)</f>
        <v>0</v>
      </c>
      <c r="AI11" s="577">
        <f>SUM(AI6:AI10)</f>
        <v>0</v>
      </c>
      <c r="AJ11" s="577">
        <f>SUM(AJ6:AJ10)</f>
        <v>0</v>
      </c>
      <c r="AK11" s="577">
        <f>SUM(AK6:AK10)</f>
        <v>0</v>
      </c>
    </row>
    <row r="12" spans="1:37" ht="17.25">
      <c r="A12" s="567"/>
      <c r="B12" s="568" t="s">
        <v>91</v>
      </c>
      <c r="C12" s="550"/>
      <c r="D12" s="551"/>
      <c r="E12" s="552"/>
      <c r="F12" s="550"/>
      <c r="G12" s="551"/>
      <c r="H12" s="553"/>
      <c r="I12" s="501">
        <f t="shared" si="4"/>
        <v>0</v>
      </c>
      <c r="J12" s="501">
        <f t="shared" si="4"/>
        <v>0</v>
      </c>
      <c r="K12" s="501">
        <f t="shared" si="11"/>
        <v>0</v>
      </c>
      <c r="L12" s="569">
        <f>C12*0.5</f>
        <v>0</v>
      </c>
      <c r="M12" s="570">
        <f>F12*1</f>
        <v>0</v>
      </c>
      <c r="N12" s="569">
        <f t="shared" si="12"/>
        <v>0</v>
      </c>
      <c r="O12" s="571">
        <f t="shared" si="5"/>
        <v>0</v>
      </c>
      <c r="P12" s="188">
        <f t="shared" si="13"/>
        <v>0</v>
      </c>
      <c r="Q12" s="188">
        <f t="shared" si="14"/>
        <v>0</v>
      </c>
      <c r="R12" s="188">
        <f t="shared" si="15"/>
        <v>0</v>
      </c>
      <c r="S12" s="188">
        <f t="shared" si="16"/>
        <v>0</v>
      </c>
      <c r="T12" s="506">
        <f t="shared" si="6"/>
        <v>0</v>
      </c>
      <c r="U12" s="507">
        <f t="shared" si="7"/>
        <v>0</v>
      </c>
      <c r="V12" s="506">
        <f t="shared" si="8"/>
        <v>0</v>
      </c>
      <c r="W12" s="572">
        <f t="shared" si="9"/>
        <v>0</v>
      </c>
      <c r="X12" s="188">
        <f t="shared" si="10"/>
        <v>0</v>
      </c>
      <c r="Y12" s="559"/>
      <c r="Z12" s="490"/>
      <c r="AA12" s="490"/>
      <c r="AB12" s="490"/>
      <c r="AC12" s="490"/>
      <c r="AD12" s="490"/>
      <c r="AE12" s="490"/>
      <c r="AF12" s="578" t="s">
        <v>112</v>
      </c>
      <c r="AG12" s="574"/>
      <c r="AH12" s="102">
        <f>I38</f>
        <v>0</v>
      </c>
      <c r="AI12" s="102">
        <f>K38</f>
        <v>0</v>
      </c>
      <c r="AJ12" s="102">
        <f aca="true" t="shared" si="17" ref="AJ12:AK14">U38</f>
        <v>0</v>
      </c>
      <c r="AK12" s="102">
        <f t="shared" si="17"/>
        <v>0</v>
      </c>
    </row>
    <row r="13" spans="1:37" ht="18.75">
      <c r="A13" s="567"/>
      <c r="B13" s="568" t="s">
        <v>93</v>
      </c>
      <c r="C13" s="550">
        <v>2</v>
      </c>
      <c r="D13" s="551">
        <v>0</v>
      </c>
      <c r="E13" s="552">
        <v>0</v>
      </c>
      <c r="F13" s="550"/>
      <c r="G13" s="551"/>
      <c r="H13" s="553"/>
      <c r="I13" s="501">
        <f t="shared" si="4"/>
        <v>2</v>
      </c>
      <c r="J13" s="501">
        <f t="shared" si="4"/>
        <v>0</v>
      </c>
      <c r="K13" s="501">
        <f t="shared" si="11"/>
        <v>0</v>
      </c>
      <c r="L13" s="569">
        <f>C13*0.5</f>
        <v>1</v>
      </c>
      <c r="M13" s="570">
        <f aca="true" t="shared" si="18" ref="M13:M29">F13*1</f>
        <v>0</v>
      </c>
      <c r="N13" s="569">
        <f t="shared" si="12"/>
        <v>1</v>
      </c>
      <c r="O13" s="571">
        <f t="shared" si="5"/>
        <v>0</v>
      </c>
      <c r="P13" s="188">
        <f t="shared" si="13"/>
        <v>1</v>
      </c>
      <c r="Q13" s="188">
        <f t="shared" si="14"/>
        <v>0</v>
      </c>
      <c r="R13" s="188" t="str">
        <f t="shared" si="15"/>
        <v>дефіцит ставок</v>
      </c>
      <c r="S13" s="188">
        <f t="shared" si="16"/>
        <v>0</v>
      </c>
      <c r="T13" s="506">
        <f t="shared" si="6"/>
        <v>1</v>
      </c>
      <c r="U13" s="507">
        <f t="shared" si="7"/>
        <v>1</v>
      </c>
      <c r="V13" s="506">
        <f t="shared" si="8"/>
        <v>0</v>
      </c>
      <c r="W13" s="572">
        <f t="shared" si="9"/>
        <v>0</v>
      </c>
      <c r="X13" s="188">
        <f t="shared" si="10"/>
        <v>0</v>
      </c>
      <c r="Y13" s="559"/>
      <c r="Z13" s="490"/>
      <c r="AA13" s="490"/>
      <c r="AB13" s="490"/>
      <c r="AC13" s="490"/>
      <c r="AD13" s="490"/>
      <c r="AE13" s="490"/>
      <c r="AF13" s="579" t="s">
        <v>118</v>
      </c>
      <c r="AG13" s="546"/>
      <c r="AH13" s="89">
        <f>I39</f>
        <v>0</v>
      </c>
      <c r="AI13" s="89">
        <f>K39</f>
        <v>0</v>
      </c>
      <c r="AJ13" s="89">
        <f t="shared" si="17"/>
        <v>0</v>
      </c>
      <c r="AK13" s="89">
        <f t="shared" si="17"/>
        <v>0</v>
      </c>
    </row>
    <row r="14" spans="1:37" ht="18.75" customHeight="1">
      <c r="A14" s="567"/>
      <c r="B14" s="568" t="s">
        <v>90</v>
      </c>
      <c r="C14" s="550"/>
      <c r="D14" s="551"/>
      <c r="E14" s="552"/>
      <c r="F14" s="550"/>
      <c r="G14" s="551"/>
      <c r="H14" s="553"/>
      <c r="I14" s="501">
        <f t="shared" si="4"/>
        <v>0</v>
      </c>
      <c r="J14" s="501">
        <f t="shared" si="4"/>
        <v>0</v>
      </c>
      <c r="K14" s="501">
        <f t="shared" si="11"/>
        <v>0</v>
      </c>
      <c r="L14" s="569">
        <f>C14*0.75</f>
        <v>0</v>
      </c>
      <c r="M14" s="570">
        <f t="shared" si="18"/>
        <v>0</v>
      </c>
      <c r="N14" s="569">
        <f t="shared" si="12"/>
        <v>0</v>
      </c>
      <c r="O14" s="571">
        <f t="shared" si="5"/>
        <v>0</v>
      </c>
      <c r="P14" s="188">
        <f t="shared" si="13"/>
        <v>0</v>
      </c>
      <c r="Q14" s="188">
        <f t="shared" si="14"/>
        <v>0</v>
      </c>
      <c r="R14" s="188">
        <f t="shared" si="15"/>
        <v>0</v>
      </c>
      <c r="S14" s="188">
        <f t="shared" si="16"/>
        <v>0</v>
      </c>
      <c r="T14" s="506">
        <f t="shared" si="6"/>
        <v>0</v>
      </c>
      <c r="U14" s="507">
        <f t="shared" si="7"/>
        <v>0</v>
      </c>
      <c r="V14" s="506">
        <f t="shared" si="8"/>
        <v>0</v>
      </c>
      <c r="W14" s="572">
        <f t="shared" si="9"/>
        <v>0</v>
      </c>
      <c r="X14" s="188">
        <f t="shared" si="10"/>
        <v>0</v>
      </c>
      <c r="Y14" s="559"/>
      <c r="Z14" s="580" t="s">
        <v>190</v>
      </c>
      <c r="AA14" s="490"/>
      <c r="AB14" s="490"/>
      <c r="AC14" s="490"/>
      <c r="AD14" s="490"/>
      <c r="AE14" s="490"/>
      <c r="AF14" s="579" t="s">
        <v>121</v>
      </c>
      <c r="AG14" s="581"/>
      <c r="AH14" s="89">
        <f>I40</f>
        <v>0</v>
      </c>
      <c r="AI14" s="89">
        <f>K40</f>
        <v>0</v>
      </c>
      <c r="AJ14" s="89">
        <f t="shared" si="17"/>
        <v>0</v>
      </c>
      <c r="AK14" s="89">
        <f t="shared" si="17"/>
        <v>0</v>
      </c>
    </row>
    <row r="15" spans="1:36" ht="18" customHeight="1">
      <c r="A15" s="567"/>
      <c r="B15" s="568" t="s">
        <v>94</v>
      </c>
      <c r="C15" s="550"/>
      <c r="D15" s="551"/>
      <c r="E15" s="552"/>
      <c r="F15" s="550"/>
      <c r="G15" s="551"/>
      <c r="H15" s="553"/>
      <c r="I15" s="501">
        <f t="shared" si="4"/>
        <v>0</v>
      </c>
      <c r="J15" s="501">
        <f t="shared" si="4"/>
        <v>0</v>
      </c>
      <c r="K15" s="501">
        <f t="shared" si="11"/>
        <v>0</v>
      </c>
      <c r="L15" s="569">
        <f>C15*0.75</f>
        <v>0</v>
      </c>
      <c r="M15" s="570">
        <f t="shared" si="18"/>
        <v>0</v>
      </c>
      <c r="N15" s="569">
        <f t="shared" si="12"/>
        <v>0</v>
      </c>
      <c r="O15" s="571">
        <f t="shared" si="5"/>
        <v>0</v>
      </c>
      <c r="P15" s="188">
        <f t="shared" si="13"/>
        <v>0</v>
      </c>
      <c r="Q15" s="188">
        <f t="shared" si="14"/>
        <v>0</v>
      </c>
      <c r="R15" s="188">
        <f t="shared" si="15"/>
        <v>0</v>
      </c>
      <c r="S15" s="188">
        <f t="shared" si="16"/>
        <v>0</v>
      </c>
      <c r="T15" s="506">
        <f t="shared" si="6"/>
        <v>0</v>
      </c>
      <c r="U15" s="507">
        <f t="shared" si="7"/>
        <v>0</v>
      </c>
      <c r="V15" s="506">
        <f t="shared" si="8"/>
        <v>0</v>
      </c>
      <c r="W15" s="572">
        <f t="shared" si="9"/>
        <v>0</v>
      </c>
      <c r="X15" s="188">
        <f t="shared" si="10"/>
        <v>0</v>
      </c>
      <c r="Y15" s="559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0"/>
    </row>
    <row r="16" spans="1:36" ht="14.25" customHeight="1">
      <c r="A16" s="567"/>
      <c r="B16" s="568" t="s">
        <v>92</v>
      </c>
      <c r="C16" s="550"/>
      <c r="D16" s="551"/>
      <c r="E16" s="552"/>
      <c r="F16" s="550"/>
      <c r="G16" s="551"/>
      <c r="H16" s="553"/>
      <c r="I16" s="501">
        <f t="shared" si="4"/>
        <v>0</v>
      </c>
      <c r="J16" s="501">
        <f t="shared" si="4"/>
        <v>0</v>
      </c>
      <c r="K16" s="501">
        <f t="shared" si="11"/>
        <v>0</v>
      </c>
      <c r="L16" s="569">
        <f aca="true" t="shared" si="19" ref="L16:L25">C16*1</f>
        <v>0</v>
      </c>
      <c r="M16" s="570">
        <f t="shared" si="18"/>
        <v>0</v>
      </c>
      <c r="N16" s="569">
        <f aca="true" t="shared" si="20" ref="N16:N31">L16-E16</f>
        <v>0</v>
      </c>
      <c r="O16" s="571">
        <f aca="true" t="shared" si="21" ref="O16:O31">M16-H16</f>
        <v>0</v>
      </c>
      <c r="P16" s="188">
        <f t="shared" si="13"/>
        <v>0</v>
      </c>
      <c r="Q16" s="188">
        <f t="shared" si="14"/>
        <v>0</v>
      </c>
      <c r="R16" s="188">
        <f t="shared" si="15"/>
        <v>0</v>
      </c>
      <c r="S16" s="188">
        <f t="shared" si="16"/>
        <v>0</v>
      </c>
      <c r="T16" s="506">
        <f t="shared" si="6"/>
        <v>0</v>
      </c>
      <c r="U16" s="507">
        <f t="shared" si="7"/>
        <v>0</v>
      </c>
      <c r="V16" s="506">
        <f t="shared" si="8"/>
        <v>0</v>
      </c>
      <c r="W16" s="572">
        <f t="shared" si="9"/>
        <v>0</v>
      </c>
      <c r="X16" s="188">
        <f t="shared" si="10"/>
        <v>0</v>
      </c>
      <c r="Y16" s="559"/>
      <c r="Z16" s="582" t="s">
        <v>191</v>
      </c>
      <c r="AA16" s="439"/>
      <c r="AB16" s="439"/>
      <c r="AC16" s="439"/>
      <c r="AD16" s="490"/>
      <c r="AE16" s="490"/>
      <c r="AF16" s="490"/>
      <c r="AG16" s="490"/>
      <c r="AH16" s="490"/>
      <c r="AI16" s="490"/>
      <c r="AJ16" s="490"/>
    </row>
    <row r="17" spans="1:37" ht="18" customHeight="1">
      <c r="A17" s="567"/>
      <c r="B17" s="568" t="s">
        <v>95</v>
      </c>
      <c r="C17" s="550"/>
      <c r="D17" s="551"/>
      <c r="E17" s="552"/>
      <c r="F17" s="550"/>
      <c r="G17" s="551"/>
      <c r="H17" s="553"/>
      <c r="I17" s="501">
        <f t="shared" si="4"/>
        <v>0</v>
      </c>
      <c r="J17" s="501">
        <f t="shared" si="4"/>
        <v>0</v>
      </c>
      <c r="K17" s="501">
        <f t="shared" si="11"/>
        <v>0</v>
      </c>
      <c r="L17" s="569">
        <f t="shared" si="19"/>
        <v>0</v>
      </c>
      <c r="M17" s="570">
        <f t="shared" si="18"/>
        <v>0</v>
      </c>
      <c r="N17" s="569">
        <f t="shared" si="20"/>
        <v>0</v>
      </c>
      <c r="O17" s="571">
        <f t="shared" si="21"/>
        <v>0</v>
      </c>
      <c r="P17" s="188">
        <f t="shared" si="13"/>
        <v>0</v>
      </c>
      <c r="Q17" s="188">
        <f t="shared" si="14"/>
        <v>0</v>
      </c>
      <c r="R17" s="188">
        <f t="shared" si="15"/>
        <v>0</v>
      </c>
      <c r="S17" s="188">
        <f t="shared" si="16"/>
        <v>0</v>
      </c>
      <c r="T17" s="506">
        <f t="shared" si="6"/>
        <v>0</v>
      </c>
      <c r="U17" s="507">
        <f t="shared" si="7"/>
        <v>0</v>
      </c>
      <c r="V17" s="506">
        <f t="shared" si="8"/>
        <v>0</v>
      </c>
      <c r="W17" s="572">
        <f t="shared" si="9"/>
        <v>0</v>
      </c>
      <c r="X17" s="188">
        <f t="shared" si="10"/>
        <v>0</v>
      </c>
      <c r="Y17" s="559"/>
      <c r="Z17" s="583" t="s">
        <v>6</v>
      </c>
      <c r="AA17" s="583"/>
      <c r="AB17" s="583"/>
      <c r="AC17" s="583"/>
      <c r="AD17" s="583"/>
      <c r="AE17" s="583"/>
      <c r="AF17" s="583" t="s">
        <v>21</v>
      </c>
      <c r="AG17" s="583"/>
      <c r="AH17" s="583"/>
      <c r="AI17" s="583"/>
      <c r="AJ17" s="583"/>
      <c r="AK17" s="583"/>
    </row>
    <row r="18" spans="1:37" ht="20.25" customHeight="1">
      <c r="A18" s="567"/>
      <c r="B18" s="568" t="s">
        <v>96</v>
      </c>
      <c r="C18" s="550"/>
      <c r="D18" s="551"/>
      <c r="E18" s="552"/>
      <c r="F18" s="550"/>
      <c r="G18" s="551"/>
      <c r="H18" s="553"/>
      <c r="I18" s="501">
        <f t="shared" si="4"/>
        <v>0</v>
      </c>
      <c r="J18" s="501">
        <f t="shared" si="4"/>
        <v>0</v>
      </c>
      <c r="K18" s="501">
        <f t="shared" si="11"/>
        <v>0</v>
      </c>
      <c r="L18" s="569">
        <f t="shared" si="19"/>
        <v>0</v>
      </c>
      <c r="M18" s="570">
        <f t="shared" si="18"/>
        <v>0</v>
      </c>
      <c r="N18" s="569">
        <f t="shared" si="20"/>
        <v>0</v>
      </c>
      <c r="O18" s="571">
        <f t="shared" si="21"/>
        <v>0</v>
      </c>
      <c r="P18" s="188">
        <f t="shared" si="13"/>
        <v>0</v>
      </c>
      <c r="Q18" s="188">
        <f t="shared" si="14"/>
        <v>0</v>
      </c>
      <c r="R18" s="188">
        <f t="shared" si="15"/>
        <v>0</v>
      </c>
      <c r="S18" s="188">
        <f t="shared" si="16"/>
        <v>0</v>
      </c>
      <c r="T18" s="506">
        <f t="shared" si="6"/>
        <v>0</v>
      </c>
      <c r="U18" s="507">
        <f t="shared" si="7"/>
        <v>0</v>
      </c>
      <c r="V18" s="506">
        <f t="shared" si="8"/>
        <v>0</v>
      </c>
      <c r="W18" s="572">
        <f t="shared" si="9"/>
        <v>0</v>
      </c>
      <c r="X18" s="188">
        <f t="shared" si="10"/>
        <v>0</v>
      </c>
      <c r="Y18" s="559"/>
      <c r="Z18" s="584" t="s">
        <v>83</v>
      </c>
      <c r="AA18" s="584" t="s">
        <v>185</v>
      </c>
      <c r="AB18" s="584" t="s">
        <v>186</v>
      </c>
      <c r="AC18" s="584" t="s">
        <v>192</v>
      </c>
      <c r="AD18" s="585" t="s">
        <v>187</v>
      </c>
      <c r="AE18" s="586" t="s">
        <v>38</v>
      </c>
      <c r="AF18" s="587" t="s">
        <v>83</v>
      </c>
      <c r="AG18" s="584" t="s">
        <v>185</v>
      </c>
      <c r="AH18" s="584" t="s">
        <v>186</v>
      </c>
      <c r="AI18" s="584" t="s">
        <v>192</v>
      </c>
      <c r="AJ18" s="588" t="s">
        <v>15</v>
      </c>
      <c r="AK18" s="489" t="s">
        <v>38</v>
      </c>
    </row>
    <row r="19" spans="1:37" ht="16.5" customHeight="1">
      <c r="A19" s="567"/>
      <c r="B19" s="568" t="s">
        <v>97</v>
      </c>
      <c r="C19" s="550"/>
      <c r="D19" s="551"/>
      <c r="E19" s="552"/>
      <c r="F19" s="550"/>
      <c r="G19" s="551"/>
      <c r="H19" s="553"/>
      <c r="I19" s="501">
        <f t="shared" si="4"/>
        <v>0</v>
      </c>
      <c r="J19" s="501">
        <f t="shared" si="4"/>
        <v>0</v>
      </c>
      <c r="K19" s="501">
        <f t="shared" si="11"/>
        <v>0</v>
      </c>
      <c r="L19" s="569">
        <f t="shared" si="19"/>
        <v>0</v>
      </c>
      <c r="M19" s="570">
        <f t="shared" si="18"/>
        <v>0</v>
      </c>
      <c r="N19" s="569">
        <f t="shared" si="20"/>
        <v>0</v>
      </c>
      <c r="O19" s="571">
        <f t="shared" si="21"/>
        <v>0</v>
      </c>
      <c r="P19" s="188">
        <f t="shared" si="13"/>
        <v>0</v>
      </c>
      <c r="Q19" s="188">
        <f t="shared" si="14"/>
        <v>0</v>
      </c>
      <c r="R19" s="188">
        <f t="shared" si="15"/>
        <v>0</v>
      </c>
      <c r="S19" s="188">
        <f t="shared" si="16"/>
        <v>0</v>
      </c>
      <c r="T19" s="506">
        <f t="shared" si="6"/>
        <v>0</v>
      </c>
      <c r="U19" s="507">
        <f t="shared" si="7"/>
        <v>0</v>
      </c>
      <c r="V19" s="506">
        <f t="shared" si="8"/>
        <v>0</v>
      </c>
      <c r="W19" s="572">
        <f t="shared" si="9"/>
        <v>0</v>
      </c>
      <c r="X19" s="188">
        <f t="shared" si="10"/>
        <v>0</v>
      </c>
      <c r="Y19" s="559"/>
      <c r="Z19" s="589" t="s">
        <v>193</v>
      </c>
      <c r="AA19" s="590">
        <f>SUM(C9:C13)</f>
        <v>4</v>
      </c>
      <c r="AB19" s="590">
        <f>SUM(E9:E13)</f>
        <v>0</v>
      </c>
      <c r="AC19" s="590">
        <f>SUM(L9:L13)</f>
        <v>2</v>
      </c>
      <c r="AD19" s="591">
        <f>SUM(P9:P13)</f>
        <v>2</v>
      </c>
      <c r="AE19" s="590">
        <f>SUM(W9:W13)</f>
        <v>0</v>
      </c>
      <c r="AF19" s="592" t="s">
        <v>194</v>
      </c>
      <c r="AG19" s="89">
        <f>F9</f>
        <v>16</v>
      </c>
      <c r="AH19" s="89">
        <f>H9</f>
        <v>0</v>
      </c>
      <c r="AI19" s="89">
        <f>M9</f>
        <v>4</v>
      </c>
      <c r="AJ19" s="89">
        <f>Q9</f>
        <v>4</v>
      </c>
      <c r="AK19" s="593">
        <f>X9</f>
        <v>0</v>
      </c>
    </row>
    <row r="20" spans="1:37" ht="17.25">
      <c r="A20" s="567"/>
      <c r="B20" s="568" t="s">
        <v>98</v>
      </c>
      <c r="C20" s="550"/>
      <c r="D20" s="551"/>
      <c r="E20" s="552"/>
      <c r="F20" s="550"/>
      <c r="G20" s="551"/>
      <c r="H20" s="553"/>
      <c r="I20" s="501">
        <f t="shared" si="4"/>
        <v>0</v>
      </c>
      <c r="J20" s="501">
        <f t="shared" si="4"/>
        <v>0</v>
      </c>
      <c r="K20" s="501">
        <f t="shared" si="11"/>
        <v>0</v>
      </c>
      <c r="L20" s="569">
        <f t="shared" si="19"/>
        <v>0</v>
      </c>
      <c r="M20" s="570">
        <f t="shared" si="18"/>
        <v>0</v>
      </c>
      <c r="N20" s="569">
        <f t="shared" si="20"/>
        <v>0</v>
      </c>
      <c r="O20" s="571">
        <f t="shared" si="21"/>
        <v>0</v>
      </c>
      <c r="P20" s="188">
        <f t="shared" si="13"/>
        <v>0</v>
      </c>
      <c r="Q20" s="188">
        <f t="shared" si="14"/>
        <v>0</v>
      </c>
      <c r="R20" s="188">
        <f t="shared" si="15"/>
        <v>0</v>
      </c>
      <c r="S20" s="188">
        <f t="shared" si="16"/>
        <v>0</v>
      </c>
      <c r="T20" s="506">
        <f t="shared" si="6"/>
        <v>0</v>
      </c>
      <c r="U20" s="507">
        <f t="shared" si="7"/>
        <v>0</v>
      </c>
      <c r="V20" s="506">
        <f t="shared" si="8"/>
        <v>0</v>
      </c>
      <c r="W20" s="572">
        <f t="shared" si="9"/>
        <v>0</v>
      </c>
      <c r="X20" s="188">
        <f t="shared" si="10"/>
        <v>0</v>
      </c>
      <c r="Y20" s="559"/>
      <c r="Z20" s="589" t="s">
        <v>90</v>
      </c>
      <c r="AA20" s="590">
        <f>SUM(C14:C15)</f>
        <v>0</v>
      </c>
      <c r="AB20" s="590">
        <f>SUM(E14:E15)</f>
        <v>0</v>
      </c>
      <c r="AC20" s="590">
        <f>SUM(L14:L15)</f>
        <v>0</v>
      </c>
      <c r="AD20" s="591">
        <f>SUM(P14:P15)</f>
        <v>0</v>
      </c>
      <c r="AE20" s="590">
        <f>SUM(W14:W15)</f>
        <v>0</v>
      </c>
      <c r="AF20" s="594" t="s">
        <v>86</v>
      </c>
      <c r="AG20" s="89">
        <f>F10</f>
        <v>0</v>
      </c>
      <c r="AH20" s="89">
        <f>H10</f>
        <v>0</v>
      </c>
      <c r="AI20" s="89">
        <f>M10</f>
        <v>0</v>
      </c>
      <c r="AJ20" s="89">
        <f>Q10</f>
        <v>0</v>
      </c>
      <c r="AK20" s="593">
        <f>X10</f>
        <v>0</v>
      </c>
    </row>
    <row r="21" spans="1:41" ht="17.25">
      <c r="A21" s="567"/>
      <c r="B21" s="568" t="s">
        <v>100</v>
      </c>
      <c r="C21" s="550"/>
      <c r="D21" s="551"/>
      <c r="E21" s="552"/>
      <c r="F21" s="550"/>
      <c r="G21" s="551"/>
      <c r="H21" s="553"/>
      <c r="I21" s="501">
        <f t="shared" si="4"/>
        <v>0</v>
      </c>
      <c r="J21" s="501">
        <f t="shared" si="4"/>
        <v>0</v>
      </c>
      <c r="K21" s="501">
        <f t="shared" si="11"/>
        <v>0</v>
      </c>
      <c r="L21" s="569">
        <f t="shared" si="19"/>
        <v>0</v>
      </c>
      <c r="M21" s="570">
        <f t="shared" si="18"/>
        <v>0</v>
      </c>
      <c r="N21" s="569">
        <f t="shared" si="20"/>
        <v>0</v>
      </c>
      <c r="O21" s="571">
        <f t="shared" si="21"/>
        <v>0</v>
      </c>
      <c r="P21" s="188">
        <f t="shared" si="13"/>
        <v>0</v>
      </c>
      <c r="Q21" s="188">
        <f t="shared" si="14"/>
        <v>0</v>
      </c>
      <c r="R21" s="188">
        <f t="shared" si="15"/>
        <v>0</v>
      </c>
      <c r="S21" s="188">
        <f t="shared" si="16"/>
        <v>0</v>
      </c>
      <c r="T21" s="506">
        <f t="shared" si="6"/>
        <v>0</v>
      </c>
      <c r="U21" s="507">
        <f t="shared" si="7"/>
        <v>0</v>
      </c>
      <c r="V21" s="506">
        <f t="shared" si="8"/>
        <v>0</v>
      </c>
      <c r="W21" s="572">
        <f t="shared" si="9"/>
        <v>0</v>
      </c>
      <c r="X21" s="188">
        <f t="shared" si="10"/>
        <v>0</v>
      </c>
      <c r="Y21" s="559"/>
      <c r="Z21" s="589" t="s">
        <v>92</v>
      </c>
      <c r="AA21" s="590">
        <f>SUM(C16:C29)</f>
        <v>0</v>
      </c>
      <c r="AB21" s="590">
        <f>SUM(E16:E29)</f>
        <v>0</v>
      </c>
      <c r="AC21" s="590">
        <f>SUM(L16:L29)</f>
        <v>0</v>
      </c>
      <c r="AD21" s="591">
        <f>SUM(P16:P29)</f>
        <v>0</v>
      </c>
      <c r="AE21" s="590">
        <f>SUM(W16:W29)</f>
        <v>0</v>
      </c>
      <c r="AF21" s="594" t="s">
        <v>89</v>
      </c>
      <c r="AG21" s="89">
        <f>F11</f>
        <v>0</v>
      </c>
      <c r="AH21" s="89">
        <f>H11</f>
        <v>0</v>
      </c>
      <c r="AI21" s="89">
        <f>M11</f>
        <v>0</v>
      </c>
      <c r="AJ21" s="89">
        <f>Q11</f>
        <v>0</v>
      </c>
      <c r="AK21" s="593">
        <f>X11</f>
        <v>0</v>
      </c>
      <c r="AL21" s="595"/>
      <c r="AM21" s="595"/>
      <c r="AN21" s="595"/>
      <c r="AO21" s="595"/>
    </row>
    <row r="22" spans="1:37" ht="17.25">
      <c r="A22" s="567"/>
      <c r="B22" s="568" t="s">
        <v>101</v>
      </c>
      <c r="C22" s="550"/>
      <c r="D22" s="551"/>
      <c r="E22" s="552"/>
      <c r="F22" s="550"/>
      <c r="G22" s="551"/>
      <c r="H22" s="553"/>
      <c r="I22" s="501">
        <f t="shared" si="4"/>
        <v>0</v>
      </c>
      <c r="J22" s="501">
        <f t="shared" si="4"/>
        <v>0</v>
      </c>
      <c r="K22" s="501">
        <f t="shared" si="11"/>
        <v>0</v>
      </c>
      <c r="L22" s="569">
        <f t="shared" si="19"/>
        <v>0</v>
      </c>
      <c r="M22" s="570">
        <f t="shared" si="18"/>
        <v>0</v>
      </c>
      <c r="N22" s="569">
        <f t="shared" si="20"/>
        <v>0</v>
      </c>
      <c r="O22" s="571">
        <f t="shared" si="21"/>
        <v>0</v>
      </c>
      <c r="P22" s="188">
        <f t="shared" si="13"/>
        <v>0</v>
      </c>
      <c r="Q22" s="188">
        <f t="shared" si="14"/>
        <v>0</v>
      </c>
      <c r="R22" s="188">
        <f t="shared" si="15"/>
        <v>0</v>
      </c>
      <c r="S22" s="188">
        <f t="shared" si="16"/>
        <v>0</v>
      </c>
      <c r="T22" s="506">
        <f t="shared" si="6"/>
        <v>0</v>
      </c>
      <c r="U22" s="507">
        <f t="shared" si="7"/>
        <v>0</v>
      </c>
      <c r="V22" s="506">
        <f t="shared" si="8"/>
        <v>0</v>
      </c>
      <c r="W22" s="572">
        <f t="shared" si="9"/>
        <v>0</v>
      </c>
      <c r="X22" s="188">
        <f t="shared" si="10"/>
        <v>0</v>
      </c>
      <c r="Y22" s="559"/>
      <c r="Z22" s="589"/>
      <c r="AA22" s="596"/>
      <c r="AB22" s="596"/>
      <c r="AC22" s="596"/>
      <c r="AD22" s="597"/>
      <c r="AE22" s="596"/>
      <c r="AF22" s="598" t="s">
        <v>91</v>
      </c>
      <c r="AG22" s="102">
        <f>SUM(F12:F29)</f>
        <v>0</v>
      </c>
      <c r="AH22" s="102">
        <f>SUM(H12:H29)</f>
        <v>0</v>
      </c>
      <c r="AI22" s="102">
        <f>SUM(M12:M29)</f>
        <v>0</v>
      </c>
      <c r="AJ22" s="102">
        <f>SUM(Q12:Q29)</f>
        <v>0</v>
      </c>
      <c r="AK22" s="599">
        <f>SUM(X12:X29)</f>
        <v>0</v>
      </c>
    </row>
    <row r="23" spans="1:37" ht="17.25">
      <c r="A23" s="567"/>
      <c r="B23" s="568" t="s">
        <v>104</v>
      </c>
      <c r="C23" s="550"/>
      <c r="D23" s="551"/>
      <c r="E23" s="552"/>
      <c r="F23" s="550"/>
      <c r="G23" s="551"/>
      <c r="H23" s="553"/>
      <c r="I23" s="501">
        <f t="shared" si="4"/>
        <v>0</v>
      </c>
      <c r="J23" s="501">
        <f t="shared" si="4"/>
        <v>0</v>
      </c>
      <c r="K23" s="501">
        <f t="shared" si="11"/>
        <v>0</v>
      </c>
      <c r="L23" s="569">
        <f t="shared" si="19"/>
        <v>0</v>
      </c>
      <c r="M23" s="570">
        <f t="shared" si="18"/>
        <v>0</v>
      </c>
      <c r="N23" s="569">
        <f t="shared" si="20"/>
        <v>0</v>
      </c>
      <c r="O23" s="571">
        <f t="shared" si="21"/>
        <v>0</v>
      </c>
      <c r="P23" s="188">
        <f t="shared" si="13"/>
        <v>0</v>
      </c>
      <c r="Q23" s="188">
        <f t="shared" si="14"/>
        <v>0</v>
      </c>
      <c r="R23" s="188">
        <f t="shared" si="15"/>
        <v>0</v>
      </c>
      <c r="S23" s="188">
        <f t="shared" si="16"/>
        <v>0</v>
      </c>
      <c r="T23" s="506">
        <f t="shared" si="6"/>
        <v>0</v>
      </c>
      <c r="U23" s="507">
        <f t="shared" si="7"/>
        <v>0</v>
      </c>
      <c r="V23" s="506">
        <f t="shared" si="8"/>
        <v>0</v>
      </c>
      <c r="W23" s="572">
        <f t="shared" si="9"/>
        <v>0</v>
      </c>
      <c r="X23" s="188">
        <f t="shared" si="10"/>
        <v>0</v>
      </c>
      <c r="Y23" s="559"/>
      <c r="Z23" s="589"/>
      <c r="AA23" s="596"/>
      <c r="AB23" s="596"/>
      <c r="AC23" s="596"/>
      <c r="AD23" s="597"/>
      <c r="AE23" s="596"/>
      <c r="AF23" s="581"/>
      <c r="AG23" s="600"/>
      <c r="AH23" s="600"/>
      <c r="AI23" s="600"/>
      <c r="AJ23" s="600"/>
      <c r="AK23" s="600"/>
    </row>
    <row r="24" spans="1:37" ht="17.25">
      <c r="A24" s="567"/>
      <c r="B24" s="568" t="s">
        <v>107</v>
      </c>
      <c r="C24" s="550"/>
      <c r="D24" s="551"/>
      <c r="E24" s="552"/>
      <c r="F24" s="550"/>
      <c r="G24" s="551"/>
      <c r="H24" s="553"/>
      <c r="I24" s="501">
        <f t="shared" si="4"/>
        <v>0</v>
      </c>
      <c r="J24" s="501">
        <f t="shared" si="4"/>
        <v>0</v>
      </c>
      <c r="K24" s="501">
        <f t="shared" si="11"/>
        <v>0</v>
      </c>
      <c r="L24" s="569">
        <f t="shared" si="19"/>
        <v>0</v>
      </c>
      <c r="M24" s="570">
        <f t="shared" si="18"/>
        <v>0</v>
      </c>
      <c r="N24" s="569">
        <f t="shared" si="20"/>
        <v>0</v>
      </c>
      <c r="O24" s="571">
        <f t="shared" si="21"/>
        <v>0</v>
      </c>
      <c r="P24" s="188">
        <f t="shared" si="13"/>
        <v>0</v>
      </c>
      <c r="Q24" s="188">
        <f t="shared" si="14"/>
        <v>0</v>
      </c>
      <c r="R24" s="188">
        <f t="shared" si="15"/>
        <v>0</v>
      </c>
      <c r="S24" s="188">
        <f t="shared" si="16"/>
        <v>0</v>
      </c>
      <c r="T24" s="506">
        <f t="shared" si="6"/>
        <v>0</v>
      </c>
      <c r="U24" s="507">
        <f t="shared" si="7"/>
        <v>0</v>
      </c>
      <c r="V24" s="506">
        <f t="shared" si="8"/>
        <v>0</v>
      </c>
      <c r="W24" s="572">
        <f t="shared" si="9"/>
        <v>0</v>
      </c>
      <c r="X24" s="188">
        <f t="shared" si="10"/>
        <v>0</v>
      </c>
      <c r="Y24" s="559"/>
      <c r="Z24" s="589"/>
      <c r="AA24" s="596"/>
      <c r="AB24" s="596"/>
      <c r="AC24" s="596"/>
      <c r="AD24" s="597"/>
      <c r="AE24" s="596"/>
      <c r="AF24" s="581"/>
      <c r="AG24" s="600"/>
      <c r="AH24" s="600"/>
      <c r="AI24" s="600"/>
      <c r="AJ24" s="600"/>
      <c r="AK24" s="600"/>
    </row>
    <row r="25" spans="1:37" ht="17.25" customHeight="1">
      <c r="A25" s="567"/>
      <c r="B25" s="568" t="s">
        <v>110</v>
      </c>
      <c r="C25" s="550"/>
      <c r="D25" s="551"/>
      <c r="E25" s="552"/>
      <c r="F25" s="550"/>
      <c r="G25" s="551"/>
      <c r="H25" s="553"/>
      <c r="I25" s="501">
        <f t="shared" si="4"/>
        <v>0</v>
      </c>
      <c r="J25" s="501">
        <f t="shared" si="4"/>
        <v>0</v>
      </c>
      <c r="K25" s="501">
        <f t="shared" si="11"/>
        <v>0</v>
      </c>
      <c r="L25" s="569">
        <f t="shared" si="19"/>
        <v>0</v>
      </c>
      <c r="M25" s="570">
        <f t="shared" si="18"/>
        <v>0</v>
      </c>
      <c r="N25" s="569">
        <f t="shared" si="20"/>
        <v>0</v>
      </c>
      <c r="O25" s="571">
        <f t="shared" si="21"/>
        <v>0</v>
      </c>
      <c r="P25" s="188">
        <f t="shared" si="13"/>
        <v>0</v>
      </c>
      <c r="Q25" s="188">
        <f t="shared" si="14"/>
        <v>0</v>
      </c>
      <c r="R25" s="188">
        <f t="shared" si="15"/>
        <v>0</v>
      </c>
      <c r="S25" s="188">
        <f t="shared" si="16"/>
        <v>0</v>
      </c>
      <c r="T25" s="506">
        <f t="shared" si="6"/>
        <v>0</v>
      </c>
      <c r="U25" s="507">
        <f t="shared" si="7"/>
        <v>0</v>
      </c>
      <c r="V25" s="506">
        <f t="shared" si="8"/>
        <v>0</v>
      </c>
      <c r="W25" s="572">
        <f t="shared" si="9"/>
        <v>0</v>
      </c>
      <c r="X25" s="188">
        <f t="shared" si="10"/>
        <v>0</v>
      </c>
      <c r="Y25" s="559"/>
      <c r="Z25" s="601"/>
      <c r="AA25" s="596"/>
      <c r="AB25" s="596"/>
      <c r="AC25" s="602"/>
      <c r="AD25" s="597"/>
      <c r="AE25" s="596"/>
      <c r="AF25" s="581"/>
      <c r="AG25" s="600"/>
      <c r="AH25" s="600"/>
      <c r="AI25" s="600"/>
      <c r="AJ25" s="600"/>
      <c r="AK25" s="600"/>
    </row>
    <row r="26" spans="1:37" ht="18" customHeight="1">
      <c r="A26" s="567"/>
      <c r="B26" s="568" t="s">
        <v>113</v>
      </c>
      <c r="C26" s="550"/>
      <c r="D26" s="603"/>
      <c r="E26" s="552"/>
      <c r="F26" s="550"/>
      <c r="G26" s="551"/>
      <c r="H26" s="553"/>
      <c r="I26" s="501">
        <f t="shared" si="4"/>
        <v>0</v>
      </c>
      <c r="J26" s="501">
        <f t="shared" si="4"/>
        <v>0</v>
      </c>
      <c r="K26" s="501">
        <f t="shared" si="11"/>
        <v>0</v>
      </c>
      <c r="L26" s="569">
        <f>C26*1</f>
        <v>0</v>
      </c>
      <c r="M26" s="570">
        <f t="shared" si="18"/>
        <v>0</v>
      </c>
      <c r="N26" s="569">
        <f t="shared" si="20"/>
        <v>0</v>
      </c>
      <c r="O26" s="571">
        <f t="shared" si="21"/>
        <v>0</v>
      </c>
      <c r="P26" s="188">
        <f t="shared" si="13"/>
        <v>0</v>
      </c>
      <c r="Q26" s="188">
        <f t="shared" si="14"/>
        <v>0</v>
      </c>
      <c r="R26" s="188">
        <f t="shared" si="15"/>
        <v>0</v>
      </c>
      <c r="S26" s="188">
        <f t="shared" si="16"/>
        <v>0</v>
      </c>
      <c r="T26" s="506">
        <f t="shared" si="6"/>
        <v>0</v>
      </c>
      <c r="U26" s="507">
        <f t="shared" si="7"/>
        <v>0</v>
      </c>
      <c r="V26" s="506">
        <f t="shared" si="8"/>
        <v>0</v>
      </c>
      <c r="W26" s="572">
        <f t="shared" si="9"/>
        <v>0</v>
      </c>
      <c r="X26" s="188">
        <f t="shared" si="10"/>
        <v>0</v>
      </c>
      <c r="Y26" s="559"/>
      <c r="Z26" s="604" t="s">
        <v>49</v>
      </c>
      <c r="AA26" s="577">
        <f>SUM(AA19:AA25)</f>
        <v>4</v>
      </c>
      <c r="AB26" s="577">
        <f>SUM(AB19:AB25)</f>
        <v>0</v>
      </c>
      <c r="AC26" s="577">
        <f>SUM(AC19:AC25)</f>
        <v>2</v>
      </c>
      <c r="AD26" s="577">
        <f>SUM(AD19:AD25)</f>
        <v>2</v>
      </c>
      <c r="AE26" s="605">
        <f>SUM(AE19:AE25)</f>
        <v>0</v>
      </c>
      <c r="AF26" s="606" t="s">
        <v>50</v>
      </c>
      <c r="AG26" s="605">
        <f>SUM(AG19:AG25)</f>
        <v>16</v>
      </c>
      <c r="AH26" s="605">
        <f>SUM(AH19:AH25)</f>
        <v>0</v>
      </c>
      <c r="AI26" s="605">
        <f>SUM(AI19:AI25)</f>
        <v>4</v>
      </c>
      <c r="AJ26" s="605">
        <f>SUM(AJ19:AJ25)</f>
        <v>4</v>
      </c>
      <c r="AK26" s="605">
        <f>SUM(AK19:AK25)</f>
        <v>0</v>
      </c>
    </row>
    <row r="27" spans="1:37" ht="17.25" customHeight="1">
      <c r="A27" s="567"/>
      <c r="B27" s="568" t="s">
        <v>116</v>
      </c>
      <c r="C27" s="607"/>
      <c r="D27" s="550"/>
      <c r="E27" s="608"/>
      <c r="F27" s="550"/>
      <c r="G27" s="551"/>
      <c r="H27" s="553"/>
      <c r="I27" s="501">
        <f t="shared" si="4"/>
        <v>0</v>
      </c>
      <c r="J27" s="501">
        <f t="shared" si="4"/>
        <v>0</v>
      </c>
      <c r="K27" s="501">
        <f t="shared" si="11"/>
        <v>0</v>
      </c>
      <c r="L27" s="569">
        <f>C27*1</f>
        <v>0</v>
      </c>
      <c r="M27" s="570">
        <f t="shared" si="18"/>
        <v>0</v>
      </c>
      <c r="N27" s="569">
        <f t="shared" si="20"/>
        <v>0</v>
      </c>
      <c r="O27" s="571">
        <f t="shared" si="21"/>
        <v>0</v>
      </c>
      <c r="P27" s="188">
        <f t="shared" si="13"/>
        <v>0</v>
      </c>
      <c r="Q27" s="188">
        <f t="shared" si="14"/>
        <v>0</v>
      </c>
      <c r="R27" s="188">
        <f t="shared" si="15"/>
        <v>0</v>
      </c>
      <c r="S27" s="188">
        <f t="shared" si="16"/>
        <v>0</v>
      </c>
      <c r="T27" s="506">
        <f t="shared" si="6"/>
        <v>0</v>
      </c>
      <c r="U27" s="507">
        <f t="shared" si="7"/>
        <v>0</v>
      </c>
      <c r="V27" s="506">
        <f t="shared" si="8"/>
        <v>0</v>
      </c>
      <c r="W27" s="572">
        <f t="shared" si="9"/>
        <v>0</v>
      </c>
      <c r="X27" s="188">
        <f t="shared" si="10"/>
        <v>0</v>
      </c>
      <c r="Y27" s="559"/>
      <c r="Z27" s="609"/>
      <c r="AA27" s="610"/>
      <c r="AB27" s="610"/>
      <c r="AC27" s="610"/>
      <c r="AD27" s="610"/>
      <c r="AE27" s="610"/>
      <c r="AF27" s="609"/>
      <c r="AG27" s="610"/>
      <c r="AH27" s="610"/>
      <c r="AI27" s="610"/>
      <c r="AJ27" s="610"/>
      <c r="AK27" s="611"/>
    </row>
    <row r="28" spans="1:36" ht="16.5" customHeight="1">
      <c r="A28" s="567"/>
      <c r="B28" s="568" t="s">
        <v>119</v>
      </c>
      <c r="C28" s="607"/>
      <c r="D28" s="550"/>
      <c r="E28" s="608"/>
      <c r="F28" s="550"/>
      <c r="G28" s="551"/>
      <c r="H28" s="553"/>
      <c r="I28" s="501">
        <f t="shared" si="4"/>
        <v>0</v>
      </c>
      <c r="J28" s="501">
        <f t="shared" si="4"/>
        <v>0</v>
      </c>
      <c r="K28" s="501">
        <f t="shared" si="11"/>
        <v>0</v>
      </c>
      <c r="L28" s="569">
        <f>C28*1</f>
        <v>0</v>
      </c>
      <c r="M28" s="570">
        <f t="shared" si="18"/>
        <v>0</v>
      </c>
      <c r="N28" s="569">
        <f t="shared" si="20"/>
        <v>0</v>
      </c>
      <c r="O28" s="571">
        <f t="shared" si="21"/>
        <v>0</v>
      </c>
      <c r="P28" s="188">
        <f t="shared" si="13"/>
        <v>0</v>
      </c>
      <c r="Q28" s="188">
        <f t="shared" si="14"/>
        <v>0</v>
      </c>
      <c r="R28" s="188">
        <f t="shared" si="15"/>
        <v>0</v>
      </c>
      <c r="S28" s="188">
        <f t="shared" si="16"/>
        <v>0</v>
      </c>
      <c r="T28" s="506">
        <f t="shared" si="6"/>
        <v>0</v>
      </c>
      <c r="U28" s="507">
        <f t="shared" si="7"/>
        <v>0</v>
      </c>
      <c r="V28" s="506">
        <f t="shared" si="8"/>
        <v>0</v>
      </c>
      <c r="W28" s="572">
        <f t="shared" si="9"/>
        <v>0</v>
      </c>
      <c r="X28" s="188">
        <f t="shared" si="10"/>
        <v>0</v>
      </c>
      <c r="Y28" s="559"/>
      <c r="Z28" s="612"/>
      <c r="AA28" s="610"/>
      <c r="AB28" s="610"/>
      <c r="AC28" s="610"/>
      <c r="AD28" s="610"/>
      <c r="AE28" s="610"/>
      <c r="AF28" s="490"/>
      <c r="AG28" s="490"/>
      <c r="AH28" s="490"/>
      <c r="AI28" s="490"/>
      <c r="AJ28" s="490"/>
    </row>
    <row r="29" spans="1:25" ht="14.25" customHeight="1">
      <c r="A29" s="567"/>
      <c r="B29" s="613" t="s">
        <v>122</v>
      </c>
      <c r="C29" s="607"/>
      <c r="D29" s="550"/>
      <c r="E29" s="608"/>
      <c r="F29" s="550"/>
      <c r="G29" s="551"/>
      <c r="H29" s="553"/>
      <c r="I29" s="501">
        <f t="shared" si="4"/>
        <v>0</v>
      </c>
      <c r="J29" s="501">
        <f t="shared" si="4"/>
        <v>0</v>
      </c>
      <c r="K29" s="614">
        <f>SUM(E29,H29)</f>
        <v>0</v>
      </c>
      <c r="L29" s="615">
        <f>C29*1</f>
        <v>0</v>
      </c>
      <c r="M29" s="616">
        <f t="shared" si="18"/>
        <v>0</v>
      </c>
      <c r="N29" s="615">
        <f t="shared" si="20"/>
        <v>0</v>
      </c>
      <c r="O29" s="617">
        <f t="shared" si="21"/>
        <v>0</v>
      </c>
      <c r="P29" s="618">
        <f t="shared" si="13"/>
        <v>0</v>
      </c>
      <c r="Q29" s="618">
        <f t="shared" si="14"/>
        <v>0</v>
      </c>
      <c r="R29" s="618">
        <f t="shared" si="15"/>
        <v>0</v>
      </c>
      <c r="S29" s="618">
        <f t="shared" si="16"/>
        <v>0</v>
      </c>
      <c r="T29" s="530">
        <f t="shared" si="6"/>
        <v>0</v>
      </c>
      <c r="U29" s="619">
        <f t="shared" si="7"/>
        <v>0</v>
      </c>
      <c r="V29" s="530">
        <f t="shared" si="8"/>
        <v>0</v>
      </c>
      <c r="W29" s="620">
        <f t="shared" si="9"/>
        <v>0</v>
      </c>
      <c r="X29" s="618">
        <f t="shared" si="10"/>
        <v>0</v>
      </c>
      <c r="Y29" s="559"/>
    </row>
    <row r="30" spans="1:25" ht="19.5" customHeight="1">
      <c r="A30" s="567"/>
      <c r="B30" s="621" t="s">
        <v>123</v>
      </c>
      <c r="C30" s="622">
        <f aca="true" t="shared" si="22" ref="C30:K30">SUM(C9:C29)</f>
        <v>4</v>
      </c>
      <c r="D30" s="622">
        <f t="shared" si="22"/>
        <v>0</v>
      </c>
      <c r="E30" s="623">
        <f t="shared" si="22"/>
        <v>0</v>
      </c>
      <c r="F30" s="622">
        <f t="shared" si="22"/>
        <v>16</v>
      </c>
      <c r="G30" s="622">
        <f t="shared" si="22"/>
        <v>0</v>
      </c>
      <c r="H30" s="623">
        <f t="shared" si="22"/>
        <v>0</v>
      </c>
      <c r="I30" s="624">
        <f t="shared" si="22"/>
        <v>20</v>
      </c>
      <c r="J30" s="624">
        <f t="shared" si="22"/>
        <v>0</v>
      </c>
      <c r="K30" s="624">
        <f t="shared" si="22"/>
        <v>0</v>
      </c>
      <c r="L30" s="625">
        <f>SUM(L9:L29)</f>
        <v>2</v>
      </c>
      <c r="M30" s="625">
        <f aca="true" t="shared" si="23" ref="M30:R30">SUM(M9:M29)</f>
        <v>4</v>
      </c>
      <c r="N30" s="626">
        <f t="shared" si="23"/>
        <v>2</v>
      </c>
      <c r="O30" s="627">
        <f t="shared" si="23"/>
        <v>4</v>
      </c>
      <c r="P30" s="628">
        <f t="shared" si="23"/>
        <v>2</v>
      </c>
      <c r="Q30" s="625">
        <f t="shared" si="23"/>
        <v>4</v>
      </c>
      <c r="R30" s="628">
        <f t="shared" si="23"/>
        <v>0</v>
      </c>
      <c r="S30" s="625">
        <f aca="true" t="shared" si="24" ref="S30:X30">SUM(S9:S29)</f>
        <v>0</v>
      </c>
      <c r="T30" s="628">
        <f t="shared" si="24"/>
        <v>6</v>
      </c>
      <c r="U30" s="625">
        <f t="shared" si="24"/>
        <v>6</v>
      </c>
      <c r="V30" s="625">
        <f t="shared" si="24"/>
        <v>0</v>
      </c>
      <c r="W30" s="201">
        <f t="shared" si="24"/>
        <v>0</v>
      </c>
      <c r="X30" s="211">
        <f t="shared" si="24"/>
        <v>0</v>
      </c>
      <c r="Y30" s="629"/>
    </row>
    <row r="31" spans="1:25" ht="26.25" customHeight="1">
      <c r="A31" s="630">
        <v>5</v>
      </c>
      <c r="B31" s="631" t="s">
        <v>127</v>
      </c>
      <c r="C31" s="607"/>
      <c r="D31" s="632"/>
      <c r="E31" s="633"/>
      <c r="F31" s="607"/>
      <c r="G31" s="550"/>
      <c r="H31" s="633"/>
      <c r="I31" s="501">
        <f aca="true" t="shared" si="25" ref="I31:K35">SUM(C31,F31)</f>
        <v>0</v>
      </c>
      <c r="J31" s="501">
        <f t="shared" si="25"/>
        <v>0</v>
      </c>
      <c r="K31" s="501">
        <f t="shared" si="25"/>
        <v>0</v>
      </c>
      <c r="L31" s="634">
        <f>C31</f>
        <v>0</v>
      </c>
      <c r="M31" s="234">
        <f>F31</f>
        <v>0</v>
      </c>
      <c r="N31" s="555">
        <f t="shared" si="20"/>
        <v>0</v>
      </c>
      <c r="O31" s="556">
        <f t="shared" si="21"/>
        <v>0</v>
      </c>
      <c r="P31" s="171">
        <f>IF(L31&gt;=E31,N31,$R$3)</f>
        <v>0</v>
      </c>
      <c r="Q31" s="172">
        <f>IF(M31&gt;=H31,O31,$R$3)</f>
        <v>0</v>
      </c>
      <c r="R31" s="171">
        <f>IF(E31&gt;=L31,-N31,$P$3)</f>
        <v>0</v>
      </c>
      <c r="S31" s="172">
        <f>IF(H31&gt;=M31,-O31,$P$3)</f>
        <v>0</v>
      </c>
      <c r="T31" s="506">
        <f>SUM(L31:M31)</f>
        <v>0</v>
      </c>
      <c r="U31" s="506">
        <f>SUM(P31:Q31)</f>
        <v>0</v>
      </c>
      <c r="V31" s="502">
        <f>SUM(R31:S31)</f>
        <v>0</v>
      </c>
      <c r="W31" s="635">
        <f aca="true" t="shared" si="26" ref="W31:X35">SUM(R31)</f>
        <v>0</v>
      </c>
      <c r="X31" s="636">
        <f t="shared" si="26"/>
        <v>0</v>
      </c>
      <c r="Y31" s="637"/>
    </row>
    <row r="32" spans="1:25" ht="30.75" customHeight="1">
      <c r="A32" s="567"/>
      <c r="B32" s="638" t="s">
        <v>129</v>
      </c>
      <c r="C32" s="607"/>
      <c r="D32" s="550"/>
      <c r="E32" s="639"/>
      <c r="F32" s="607"/>
      <c r="G32" s="550"/>
      <c r="H32" s="639"/>
      <c r="I32" s="501">
        <f t="shared" si="25"/>
        <v>0</v>
      </c>
      <c r="J32" s="501">
        <f t="shared" si="25"/>
        <v>0</v>
      </c>
      <c r="K32" s="501">
        <f t="shared" si="25"/>
        <v>0</v>
      </c>
      <c r="L32" s="640">
        <f>C32</f>
        <v>0</v>
      </c>
      <c r="M32" s="237">
        <f>F32</f>
        <v>0</v>
      </c>
      <c r="N32" s="570">
        <f>L32-E32</f>
        <v>0</v>
      </c>
      <c r="O32" s="571">
        <f>M32-H32</f>
        <v>0</v>
      </c>
      <c r="P32" s="188">
        <f>IF(L32&gt;=E32,N32,$R$3)</f>
        <v>0</v>
      </c>
      <c r="Q32" s="189">
        <f>IF(M32&gt;=H32,O32,$R$3)</f>
        <v>0</v>
      </c>
      <c r="R32" s="188">
        <f>IF(E32&gt;=L32,-N32,$P$3)</f>
        <v>0</v>
      </c>
      <c r="S32" s="189">
        <f>IF(H32&gt;=M32,-O32,$P$3)</f>
        <v>0</v>
      </c>
      <c r="T32" s="509">
        <f>SUM(L32:M32)</f>
        <v>0</v>
      </c>
      <c r="U32" s="509">
        <f>SUM(P32:Q32)</f>
        <v>0</v>
      </c>
      <c r="V32" s="508">
        <f>SUM(R32:S32)</f>
        <v>0</v>
      </c>
      <c r="W32" s="641">
        <f t="shared" si="26"/>
        <v>0</v>
      </c>
      <c r="X32" s="642">
        <f t="shared" si="26"/>
        <v>0</v>
      </c>
      <c r="Y32" s="637"/>
    </row>
    <row r="33" spans="1:41" ht="29.25" customHeight="1">
      <c r="A33" s="567"/>
      <c r="B33" s="638" t="s">
        <v>195</v>
      </c>
      <c r="C33" s="607"/>
      <c r="D33" s="550"/>
      <c r="E33" s="639"/>
      <c r="F33" s="607"/>
      <c r="G33" s="550"/>
      <c r="H33" s="639"/>
      <c r="I33" s="501">
        <f t="shared" si="25"/>
        <v>0</v>
      </c>
      <c r="J33" s="501">
        <f t="shared" si="25"/>
        <v>0</v>
      </c>
      <c r="K33" s="501">
        <f t="shared" si="25"/>
        <v>0</v>
      </c>
      <c r="L33" s="640">
        <f>C33</f>
        <v>0</v>
      </c>
      <c r="M33" s="237">
        <f>F33</f>
        <v>0</v>
      </c>
      <c r="N33" s="570">
        <f>L33-E33</f>
        <v>0</v>
      </c>
      <c r="O33" s="571">
        <f>M33-H33</f>
        <v>0</v>
      </c>
      <c r="P33" s="188">
        <f>IF(L33&gt;=E33,N33,$R$3)</f>
        <v>0</v>
      </c>
      <c r="Q33" s="189">
        <f>IF(M33&gt;=H33,O33,$R$3)</f>
        <v>0</v>
      </c>
      <c r="R33" s="188">
        <f>IF(E33&gt;=L33,-N33,$P$3)</f>
        <v>0</v>
      </c>
      <c r="S33" s="189">
        <f>IF(H33&gt;=M33,-O33,$P$3)</f>
        <v>0</v>
      </c>
      <c r="T33" s="509">
        <f>SUM(L33:M33)</f>
        <v>0</v>
      </c>
      <c r="U33" s="509">
        <f>SUM(P33:Q33)</f>
        <v>0</v>
      </c>
      <c r="V33" s="508">
        <f>SUM(R33:S33)</f>
        <v>0</v>
      </c>
      <c r="W33" s="641">
        <f t="shared" si="26"/>
        <v>0</v>
      </c>
      <c r="X33" s="642">
        <f t="shared" si="26"/>
        <v>0</v>
      </c>
      <c r="Y33" s="637"/>
      <c r="AL33" s="611"/>
      <c r="AM33" s="611"/>
      <c r="AN33" s="611"/>
      <c r="AO33" s="611"/>
    </row>
    <row r="34" spans="1:41" ht="31.5" customHeight="1">
      <c r="A34" s="567"/>
      <c r="B34" s="638" t="s">
        <v>131</v>
      </c>
      <c r="C34" s="607"/>
      <c r="D34" s="550"/>
      <c r="E34" s="639"/>
      <c r="F34" s="607"/>
      <c r="G34" s="550"/>
      <c r="H34" s="639"/>
      <c r="I34" s="501">
        <f t="shared" si="25"/>
        <v>0</v>
      </c>
      <c r="J34" s="501">
        <f t="shared" si="25"/>
        <v>0</v>
      </c>
      <c r="K34" s="501">
        <f t="shared" si="25"/>
        <v>0</v>
      </c>
      <c r="L34" s="640">
        <f>C34</f>
        <v>0</v>
      </c>
      <c r="M34" s="237">
        <f>F34</f>
        <v>0</v>
      </c>
      <c r="N34" s="570">
        <f>L34-E34</f>
        <v>0</v>
      </c>
      <c r="O34" s="571">
        <f>M34-H34</f>
        <v>0</v>
      </c>
      <c r="P34" s="188">
        <f>IF(L34&gt;=E34,N34,$R$3)</f>
        <v>0</v>
      </c>
      <c r="Q34" s="189">
        <f>IF(M34&gt;=H34,O34,$R$3)</f>
        <v>0</v>
      </c>
      <c r="R34" s="188">
        <f>IF(E34&gt;=L34,-N34,$P$3)</f>
        <v>0</v>
      </c>
      <c r="S34" s="189">
        <f>IF(H34&gt;=M34,-O34,$P$3)</f>
        <v>0</v>
      </c>
      <c r="T34" s="509">
        <f>SUM(L34:M34)</f>
        <v>0</v>
      </c>
      <c r="U34" s="509">
        <f>SUM(P34:Q34)</f>
        <v>0</v>
      </c>
      <c r="V34" s="508">
        <f>SUM(R34:S34)</f>
        <v>0</v>
      </c>
      <c r="W34" s="641">
        <f t="shared" si="26"/>
        <v>0</v>
      </c>
      <c r="X34" s="642">
        <f t="shared" si="26"/>
        <v>0</v>
      </c>
      <c r="Y34" s="637"/>
      <c r="AL34" s="643"/>
      <c r="AM34" s="643"/>
      <c r="AN34" s="643"/>
      <c r="AO34" s="643"/>
    </row>
    <row r="35" spans="1:41" ht="33.75" customHeight="1">
      <c r="A35" s="567"/>
      <c r="B35" s="644" t="s">
        <v>132</v>
      </c>
      <c r="C35" s="645"/>
      <c r="D35" s="550"/>
      <c r="E35" s="646"/>
      <c r="F35" s="645"/>
      <c r="G35" s="550"/>
      <c r="H35" s="646"/>
      <c r="I35" s="501">
        <f t="shared" si="25"/>
        <v>0</v>
      </c>
      <c r="J35" s="501">
        <f t="shared" si="25"/>
        <v>0</v>
      </c>
      <c r="K35" s="501">
        <f t="shared" si="25"/>
        <v>0</v>
      </c>
      <c r="L35" s="647">
        <f>C35</f>
        <v>0</v>
      </c>
      <c r="M35" s="648">
        <f>F35</f>
        <v>0</v>
      </c>
      <c r="N35" s="616">
        <f>L35-E35</f>
        <v>0</v>
      </c>
      <c r="O35" s="617">
        <f>M35-H35</f>
        <v>0</v>
      </c>
      <c r="P35" s="618">
        <f>IF(L35&gt;=E35,N35,$R$3)</f>
        <v>0</v>
      </c>
      <c r="Q35" s="649">
        <f>IF(M35&gt;=H35,O35,$R$3)</f>
        <v>0</v>
      </c>
      <c r="R35" s="618">
        <f>IF(E35&gt;=L35,-N35,$P$3)</f>
        <v>0</v>
      </c>
      <c r="S35" s="649">
        <f>IF(H35&gt;=M35,-O35,$P$3)</f>
        <v>0</v>
      </c>
      <c r="T35" s="528">
        <f>SUM(L35:M35)</f>
        <v>0</v>
      </c>
      <c r="U35" s="528">
        <f>SUM(P35:Q35)</f>
        <v>0</v>
      </c>
      <c r="V35" s="650">
        <f>SUM(R35:S35)</f>
        <v>0</v>
      </c>
      <c r="W35" s="651">
        <f t="shared" si="26"/>
        <v>0</v>
      </c>
      <c r="X35" s="652">
        <f t="shared" si="26"/>
        <v>0</v>
      </c>
      <c r="Y35" s="637"/>
      <c r="AL35" s="653"/>
      <c r="AM35" s="653"/>
      <c r="AN35" s="653"/>
      <c r="AO35" s="653"/>
    </row>
    <row r="36" spans="1:41" s="611" customFormat="1" ht="17.25">
      <c r="A36" s="567"/>
      <c r="B36" s="621" t="s">
        <v>133</v>
      </c>
      <c r="C36" s="654">
        <f aca="true" t="shared" si="27" ref="C36:K36">SUM(C31:C35)</f>
        <v>0</v>
      </c>
      <c r="D36" s="654">
        <f t="shared" si="27"/>
        <v>0</v>
      </c>
      <c r="E36" s="655">
        <f t="shared" si="27"/>
        <v>0</v>
      </c>
      <c r="F36" s="654">
        <f t="shared" si="27"/>
        <v>0</v>
      </c>
      <c r="G36" s="656">
        <f t="shared" si="27"/>
        <v>0</v>
      </c>
      <c r="H36" s="655">
        <f t="shared" si="27"/>
        <v>0</v>
      </c>
      <c r="I36" s="299">
        <f t="shared" si="27"/>
        <v>0</v>
      </c>
      <c r="J36" s="299">
        <f t="shared" si="27"/>
        <v>0</v>
      </c>
      <c r="K36" s="299">
        <f t="shared" si="27"/>
        <v>0</v>
      </c>
      <c r="L36" s="657">
        <f>SUM(L31:L35)</f>
        <v>0</v>
      </c>
      <c r="M36" s="628">
        <f>SUM(M31:M35)</f>
        <v>0</v>
      </c>
      <c r="N36" s="658">
        <f>SUM(N31:N35)</f>
        <v>0</v>
      </c>
      <c r="O36" s="627">
        <f>SUM(O31:O35)</f>
        <v>0</v>
      </c>
      <c r="P36" s="211">
        <f aca="true" t="shared" si="28" ref="P36:V36">SUM(P31:P35)</f>
        <v>0</v>
      </c>
      <c r="Q36" s="301">
        <f t="shared" si="28"/>
        <v>0</v>
      </c>
      <c r="R36" s="211">
        <f t="shared" si="28"/>
        <v>0</v>
      </c>
      <c r="S36" s="301">
        <f t="shared" si="28"/>
        <v>0</v>
      </c>
      <c r="T36" s="211">
        <f t="shared" si="28"/>
        <v>0</v>
      </c>
      <c r="U36" s="211">
        <f t="shared" si="28"/>
        <v>0</v>
      </c>
      <c r="V36" s="201">
        <f t="shared" si="28"/>
        <v>0</v>
      </c>
      <c r="W36" s="201">
        <f>SUM(W31:W35)</f>
        <v>0</v>
      </c>
      <c r="X36" s="211">
        <f>SUM(X31:X35)</f>
        <v>0</v>
      </c>
      <c r="Y36" s="629"/>
      <c r="AL36"/>
      <c r="AM36"/>
      <c r="AN36"/>
      <c r="AO36"/>
    </row>
    <row r="37" spans="1:41" s="643" customFormat="1" ht="17.25">
      <c r="A37" s="659"/>
      <c r="B37" s="660" t="s">
        <v>196</v>
      </c>
      <c r="C37" s="661">
        <f aca="true" t="shared" si="29" ref="C37:K37">SUM(C36,C30)</f>
        <v>4</v>
      </c>
      <c r="D37" s="661">
        <f t="shared" si="29"/>
        <v>0</v>
      </c>
      <c r="E37" s="662">
        <f t="shared" si="29"/>
        <v>0</v>
      </c>
      <c r="F37" s="661">
        <f t="shared" si="29"/>
        <v>16</v>
      </c>
      <c r="G37" s="622">
        <f t="shared" si="29"/>
        <v>0</v>
      </c>
      <c r="H37" s="663">
        <f t="shared" si="29"/>
        <v>0</v>
      </c>
      <c r="I37" s="299">
        <f t="shared" si="29"/>
        <v>20</v>
      </c>
      <c r="J37" s="299">
        <f t="shared" si="29"/>
        <v>0</v>
      </c>
      <c r="K37" s="299">
        <f t="shared" si="29"/>
        <v>0</v>
      </c>
      <c r="L37" s="664">
        <f>SUM(L36,L30)</f>
        <v>2</v>
      </c>
      <c r="M37" s="628">
        <f>SUM(M36,M30)</f>
        <v>4</v>
      </c>
      <c r="N37" s="625">
        <f>SUM(N36,N30)</f>
        <v>2</v>
      </c>
      <c r="O37" s="628">
        <f>SUM(O36,O30)</f>
        <v>4</v>
      </c>
      <c r="P37" s="201">
        <f aca="true" t="shared" si="30" ref="P37:V37">SUM(P36,P30)</f>
        <v>2</v>
      </c>
      <c r="Q37" s="211">
        <f t="shared" si="30"/>
        <v>4</v>
      </c>
      <c r="R37" s="201">
        <f t="shared" si="30"/>
        <v>0</v>
      </c>
      <c r="S37" s="665">
        <f t="shared" si="30"/>
        <v>0</v>
      </c>
      <c r="T37" s="211">
        <f t="shared" si="30"/>
        <v>6</v>
      </c>
      <c r="U37" s="211">
        <f t="shared" si="30"/>
        <v>6</v>
      </c>
      <c r="V37" s="201">
        <f t="shared" si="30"/>
        <v>0</v>
      </c>
      <c r="W37" s="666">
        <f>SUM(W36,W30)</f>
        <v>0</v>
      </c>
      <c r="X37" s="667">
        <f>SUM(X36,X30)</f>
        <v>0</v>
      </c>
      <c r="Y37" s="629"/>
      <c r="AL37"/>
      <c r="AM37"/>
      <c r="AN37"/>
      <c r="AO37"/>
    </row>
    <row r="38" spans="1:41" s="653" customFormat="1" ht="17.25">
      <c r="A38" s="548">
        <v>7</v>
      </c>
      <c r="B38" s="668" t="s">
        <v>112</v>
      </c>
      <c r="C38" s="645"/>
      <c r="D38" s="632"/>
      <c r="E38" s="646"/>
      <c r="F38" s="645"/>
      <c r="G38" s="632"/>
      <c r="H38" s="646"/>
      <c r="I38" s="501">
        <f aca="true" t="shared" si="31" ref="I38:K40">SUM(C38,F38)</f>
        <v>0</v>
      </c>
      <c r="J38" s="501">
        <f t="shared" si="31"/>
        <v>0</v>
      </c>
      <c r="K38" s="501">
        <f t="shared" si="31"/>
        <v>0</v>
      </c>
      <c r="L38" s="626">
        <f>C38</f>
        <v>0</v>
      </c>
      <c r="M38" s="658">
        <f>F38</f>
        <v>0</v>
      </c>
      <c r="N38" s="569">
        <f>L38-E38</f>
        <v>0</v>
      </c>
      <c r="O38" s="570">
        <f>M38-H38</f>
        <v>0</v>
      </c>
      <c r="P38" s="572">
        <f>IF(L38&gt;=E38,N38,$R$3)</f>
        <v>0</v>
      </c>
      <c r="Q38" s="188">
        <f>IF(M38&gt;=H38,O38,$R$3)</f>
        <v>0</v>
      </c>
      <c r="R38" s="572">
        <f>IF(E38&gt;=L38,-N38,$P$3)</f>
        <v>0</v>
      </c>
      <c r="S38" s="189">
        <f>IF(H38&gt;=M38,-O38,$P$3)</f>
        <v>0</v>
      </c>
      <c r="T38" s="506">
        <f>SUM(L38:M38)</f>
        <v>0</v>
      </c>
      <c r="U38" s="506">
        <f>SUM(P38:Q38)</f>
        <v>0</v>
      </c>
      <c r="V38" s="502">
        <f>SUM(R38:S38)</f>
        <v>0</v>
      </c>
      <c r="W38" s="669">
        <f aca="true" t="shared" si="32" ref="W38:X40">SUM(R38)</f>
        <v>0</v>
      </c>
      <c r="X38" s="670">
        <f t="shared" si="32"/>
        <v>0</v>
      </c>
      <c r="Y38" s="629"/>
      <c r="AL38" s="671"/>
      <c r="AM38" s="671"/>
      <c r="AN38" s="671"/>
      <c r="AO38" s="671"/>
    </row>
    <row r="39" spans="1:25" ht="17.25">
      <c r="A39" s="672">
        <v>9</v>
      </c>
      <c r="B39" s="673" t="s">
        <v>118</v>
      </c>
      <c r="C39" s="607"/>
      <c r="D39" s="550"/>
      <c r="E39" s="639"/>
      <c r="F39" s="607"/>
      <c r="G39" s="550"/>
      <c r="H39" s="639"/>
      <c r="I39" s="501">
        <f t="shared" si="31"/>
        <v>0</v>
      </c>
      <c r="J39" s="501">
        <f t="shared" si="31"/>
        <v>0</v>
      </c>
      <c r="K39" s="501">
        <f t="shared" si="31"/>
        <v>0</v>
      </c>
      <c r="L39" s="626">
        <f>C39</f>
        <v>0</v>
      </c>
      <c r="M39" s="658">
        <f>F39</f>
        <v>0</v>
      </c>
      <c r="N39" s="569">
        <f>L39-E39</f>
        <v>0</v>
      </c>
      <c r="O39" s="570">
        <f>M39-H39</f>
        <v>0</v>
      </c>
      <c r="P39" s="572">
        <f>IF(L39&gt;=E39,N39,$R$3)</f>
        <v>0</v>
      </c>
      <c r="Q39" s="188">
        <f>IF(M39&gt;=H39,O39,$R$3)</f>
        <v>0</v>
      </c>
      <c r="R39" s="572">
        <f>IF(E39&gt;=L39,-N39,$P$3)</f>
        <v>0</v>
      </c>
      <c r="S39" s="189">
        <f>IF(H39&gt;=M39,-O39,$P$3)</f>
        <v>0</v>
      </c>
      <c r="T39" s="509">
        <f>SUM(L39:M39)</f>
        <v>0</v>
      </c>
      <c r="U39" s="509">
        <f>SUM(P39:Q39)</f>
        <v>0</v>
      </c>
      <c r="V39" s="508">
        <f>SUM(R39:S39)</f>
        <v>0</v>
      </c>
      <c r="W39" s="669">
        <f t="shared" si="32"/>
        <v>0</v>
      </c>
      <c r="X39" s="670">
        <f t="shared" si="32"/>
        <v>0</v>
      </c>
      <c r="Y39" s="629"/>
    </row>
    <row r="40" spans="1:36" ht="17.25">
      <c r="A40" s="674">
        <v>10</v>
      </c>
      <c r="B40" s="675" t="s">
        <v>197</v>
      </c>
      <c r="C40" s="676"/>
      <c r="D40" s="550"/>
      <c r="E40" s="677"/>
      <c r="F40" s="676"/>
      <c r="G40" s="550"/>
      <c r="H40" s="677"/>
      <c r="I40" s="614">
        <f t="shared" si="31"/>
        <v>0</v>
      </c>
      <c r="J40" s="614">
        <f t="shared" si="31"/>
        <v>0</v>
      </c>
      <c r="K40" s="614">
        <f t="shared" si="31"/>
        <v>0</v>
      </c>
      <c r="L40" s="626">
        <f>C40</f>
        <v>0</v>
      </c>
      <c r="M40" s="658">
        <f>F40</f>
        <v>0</v>
      </c>
      <c r="N40" s="569">
        <f>L40-E40</f>
        <v>0</v>
      </c>
      <c r="O40" s="570">
        <f>M40-H40</f>
        <v>0</v>
      </c>
      <c r="P40" s="572">
        <f>IF(L40&gt;=E40,N40,$R$3)</f>
        <v>0</v>
      </c>
      <c r="Q40" s="188">
        <f>IF(M40&gt;=H40,O40,$R$3)</f>
        <v>0</v>
      </c>
      <c r="R40" s="572">
        <f>IF(E40&gt;=L40,-N40,$P$3)</f>
        <v>0</v>
      </c>
      <c r="S40" s="189">
        <f>IF(H40&gt;=M40,-O40,$P$3)</f>
        <v>0</v>
      </c>
      <c r="T40" s="509">
        <f>SUM(L40:M40)</f>
        <v>0</v>
      </c>
      <c r="U40" s="509">
        <f>SUM(P40:Q40)</f>
        <v>0</v>
      </c>
      <c r="V40" s="508">
        <f>SUM(R40:S40)</f>
        <v>0</v>
      </c>
      <c r="W40" s="669">
        <f t="shared" si="32"/>
        <v>0</v>
      </c>
      <c r="X40" s="670">
        <f t="shared" si="32"/>
        <v>0</v>
      </c>
      <c r="Y40" s="629"/>
      <c r="AJ40" s="678"/>
    </row>
    <row r="41" spans="1:41" s="671" customFormat="1" ht="19.5">
      <c r="A41" s="679"/>
      <c r="B41" s="680" t="s">
        <v>135</v>
      </c>
      <c r="C41" s="656">
        <f>SUM(C37:C40,C8)</f>
        <v>4</v>
      </c>
      <c r="D41" s="656">
        <f>SUM(D37:D40,D8)</f>
        <v>0</v>
      </c>
      <c r="E41" s="624">
        <f aca="true" t="shared" si="33" ref="E41:X41">SUM(E37:E40,E8)</f>
        <v>0</v>
      </c>
      <c r="F41" s="656">
        <f t="shared" si="33"/>
        <v>16</v>
      </c>
      <c r="G41" s="656">
        <f t="shared" si="33"/>
        <v>0</v>
      </c>
      <c r="H41" s="681">
        <f t="shared" si="33"/>
        <v>0</v>
      </c>
      <c r="I41" s="624">
        <f t="shared" si="33"/>
        <v>20</v>
      </c>
      <c r="J41" s="624">
        <f t="shared" si="33"/>
        <v>0</v>
      </c>
      <c r="K41" s="624">
        <f t="shared" si="33"/>
        <v>0</v>
      </c>
      <c r="L41" s="682">
        <f t="shared" si="33"/>
        <v>2</v>
      </c>
      <c r="M41" s="683">
        <f t="shared" si="33"/>
        <v>4</v>
      </c>
      <c r="N41" s="683">
        <f t="shared" si="33"/>
        <v>2</v>
      </c>
      <c r="O41" s="683">
        <f t="shared" si="33"/>
        <v>4</v>
      </c>
      <c r="P41" s="683">
        <f t="shared" si="33"/>
        <v>2</v>
      </c>
      <c r="Q41" s="683">
        <f t="shared" si="33"/>
        <v>4</v>
      </c>
      <c r="R41" s="683">
        <f t="shared" si="33"/>
        <v>0</v>
      </c>
      <c r="S41" s="683">
        <f t="shared" si="33"/>
        <v>0</v>
      </c>
      <c r="T41" s="683">
        <f t="shared" si="33"/>
        <v>6</v>
      </c>
      <c r="U41" s="683">
        <f t="shared" si="33"/>
        <v>6</v>
      </c>
      <c r="V41" s="683">
        <f t="shared" si="33"/>
        <v>0</v>
      </c>
      <c r="W41" s="684">
        <f t="shared" si="33"/>
        <v>0</v>
      </c>
      <c r="X41" s="684">
        <f t="shared" si="33"/>
        <v>0</v>
      </c>
      <c r="Y41" s="685"/>
      <c r="Z41" s="686"/>
      <c r="AA41" s="686"/>
      <c r="AB41" s="686"/>
      <c r="AC41" s="686"/>
      <c r="AD41"/>
      <c r="AE41"/>
      <c r="AF41" s="687"/>
      <c r="AG41" s="687"/>
      <c r="AH41" s="687"/>
      <c r="AI41" s="687"/>
      <c r="AJ41" s="687"/>
      <c r="AL41"/>
      <c r="AM41"/>
      <c r="AN41"/>
      <c r="AO41"/>
    </row>
    <row r="42" spans="1:36" ht="21.75" customHeight="1">
      <c r="A42" s="425"/>
      <c r="B42" s="688" t="s">
        <v>198</v>
      </c>
      <c r="C42" s="689"/>
      <c r="D42" s="689"/>
      <c r="E42" s="689"/>
      <c r="F42" s="689"/>
      <c r="G42" s="689"/>
      <c r="H42" s="690"/>
      <c r="I42" s="691"/>
      <c r="J42" s="691"/>
      <c r="K42" s="691"/>
      <c r="L42" s="690"/>
      <c r="M42" s="690"/>
      <c r="N42" s="691"/>
      <c r="O42" s="691"/>
      <c r="P42" s="692"/>
      <c r="Q42" s="692"/>
      <c r="R42" s="692"/>
      <c r="S42" s="692"/>
      <c r="T42" s="690"/>
      <c r="U42" s="690"/>
      <c r="V42" s="690"/>
      <c r="W42" s="693"/>
      <c r="X42" s="694"/>
      <c r="Y42" s="695"/>
      <c r="Z42" s="687"/>
      <c r="AA42" s="687"/>
      <c r="AB42" s="687"/>
      <c r="AC42" s="687"/>
      <c r="AF42" s="421"/>
      <c r="AG42" s="421"/>
      <c r="AH42" s="421"/>
      <c r="AI42" s="421"/>
      <c r="AJ42" s="421"/>
    </row>
    <row r="43" spans="1:36" ht="18" customHeight="1">
      <c r="A43" s="425"/>
      <c r="B43" s="688" t="s">
        <v>199</v>
      </c>
      <c r="C43" s="689"/>
      <c r="D43" s="689"/>
      <c r="E43" s="689"/>
      <c r="H43" s="688"/>
      <c r="I43" s="691"/>
      <c r="J43" s="691"/>
      <c r="K43" s="691"/>
      <c r="L43" s="690"/>
      <c r="M43" s="690"/>
      <c r="N43" s="691"/>
      <c r="O43" s="691"/>
      <c r="P43" s="692"/>
      <c r="Q43" s="692"/>
      <c r="R43" s="692"/>
      <c r="S43" s="692"/>
      <c r="T43" s="690"/>
      <c r="U43" s="690"/>
      <c r="V43" s="690"/>
      <c r="W43" s="693"/>
      <c r="X43" s="694"/>
      <c r="Y43" s="695"/>
      <c r="Z43" s="421"/>
      <c r="AA43" s="421"/>
      <c r="AB43" s="421"/>
      <c r="AC43" s="421"/>
      <c r="AD43" s="686"/>
      <c r="AE43" s="686"/>
      <c r="AF43" s="421"/>
      <c r="AG43" s="421"/>
      <c r="AH43" s="421"/>
      <c r="AI43" s="421"/>
      <c r="AJ43" s="421"/>
    </row>
    <row r="44" spans="1:36" ht="18.75">
      <c r="A44" s="425"/>
      <c r="B44" s="425"/>
      <c r="E44" s="425"/>
      <c r="H44" s="425"/>
      <c r="K44" s="433"/>
      <c r="L44" s="425"/>
      <c r="M44" s="425"/>
      <c r="N44" s="433"/>
      <c r="O44" s="433"/>
      <c r="W44" s="693"/>
      <c r="X44" s="694"/>
      <c r="Y44" s="695"/>
      <c r="Z44" s="421"/>
      <c r="AA44" s="421"/>
      <c r="AB44" s="421"/>
      <c r="AC44" s="421"/>
      <c r="AD44" s="687"/>
      <c r="AE44" s="687"/>
      <c r="AF44" s="421"/>
      <c r="AG44" s="421"/>
      <c r="AH44" s="421"/>
      <c r="AI44" s="421"/>
      <c r="AJ44" s="421"/>
    </row>
    <row r="45" spans="1:36" ht="12.75" customHeight="1">
      <c r="A45" s="696"/>
      <c r="B45" s="697"/>
      <c r="C45" s="698" t="s">
        <v>6</v>
      </c>
      <c r="D45" s="698"/>
      <c r="E45" s="698"/>
      <c r="F45" s="698"/>
      <c r="G45" s="698"/>
      <c r="H45" s="698"/>
      <c r="I45" s="487" t="s">
        <v>21</v>
      </c>
      <c r="J45" s="487"/>
      <c r="K45" s="487"/>
      <c r="L45" s="487"/>
      <c r="M45" s="487"/>
      <c r="N45" s="487"/>
      <c r="O45" s="487"/>
      <c r="P45" s="487"/>
      <c r="Q45" s="487" t="s">
        <v>8</v>
      </c>
      <c r="R45" s="487"/>
      <c r="S45" s="487"/>
      <c r="T45" s="487"/>
      <c r="U45" s="487"/>
      <c r="V45" s="487"/>
      <c r="W45" s="693"/>
      <c r="X45" s="694"/>
      <c r="Y45" s="695"/>
      <c r="Z45" s="421"/>
      <c r="AA45" s="421"/>
      <c r="AB45" s="421"/>
      <c r="AC45" s="421"/>
      <c r="AD45" s="421"/>
      <c r="AE45" s="421"/>
      <c r="AF45" s="421"/>
      <c r="AG45" s="421"/>
      <c r="AH45" s="421"/>
      <c r="AI45" s="421"/>
      <c r="AJ45" s="421"/>
    </row>
    <row r="46" spans="1:36" ht="64.5">
      <c r="A46" s="699"/>
      <c r="B46" s="700" t="s">
        <v>137</v>
      </c>
      <c r="C46" s="701" t="s">
        <v>200</v>
      </c>
      <c r="D46" s="701" t="s">
        <v>201</v>
      </c>
      <c r="E46" s="701" t="s">
        <v>202</v>
      </c>
      <c r="F46" s="702" t="s">
        <v>203</v>
      </c>
      <c r="G46" s="703" t="s">
        <v>204</v>
      </c>
      <c r="H46" s="704" t="s">
        <v>205</v>
      </c>
      <c r="I46" s="705" t="s">
        <v>200</v>
      </c>
      <c r="J46" s="705" t="s">
        <v>201</v>
      </c>
      <c r="K46" s="701" t="s">
        <v>202</v>
      </c>
      <c r="L46" s="703" t="s">
        <v>203</v>
      </c>
      <c r="M46" s="703" t="s">
        <v>204</v>
      </c>
      <c r="N46" s="706"/>
      <c r="O46" s="706"/>
      <c r="P46" s="704" t="s">
        <v>206</v>
      </c>
      <c r="Q46" s="701" t="s">
        <v>200</v>
      </c>
      <c r="R46" s="701" t="s">
        <v>201</v>
      </c>
      <c r="S46" s="701" t="s">
        <v>202</v>
      </c>
      <c r="T46" s="584" t="s">
        <v>203</v>
      </c>
      <c r="U46" s="584" t="s">
        <v>204</v>
      </c>
      <c r="V46" s="704" t="s">
        <v>207</v>
      </c>
      <c r="W46" s="693"/>
      <c r="X46" s="694"/>
      <c r="Y46" s="695"/>
      <c r="Z46" s="421"/>
      <c r="AA46" s="421"/>
      <c r="AB46" s="421"/>
      <c r="AC46" s="421"/>
      <c r="AD46" s="421"/>
      <c r="AE46" s="421"/>
      <c r="AF46" s="421"/>
      <c r="AG46" s="421"/>
      <c r="AH46" s="421"/>
      <c r="AI46" s="421"/>
      <c r="AJ46" s="421"/>
    </row>
    <row r="47" spans="1:36" ht="18">
      <c r="A47" s="707">
        <v>2</v>
      </c>
      <c r="B47" s="708" t="s">
        <v>151</v>
      </c>
      <c r="C47" s="709">
        <f>C8</f>
        <v>0</v>
      </c>
      <c r="D47" s="709">
        <f>E8</f>
        <v>0</v>
      </c>
      <c r="E47" s="710">
        <f>D8</f>
        <v>0</v>
      </c>
      <c r="F47" s="143">
        <f>L8</f>
        <v>0</v>
      </c>
      <c r="G47" s="143">
        <f>P8</f>
        <v>0</v>
      </c>
      <c r="H47" s="277">
        <f>R8</f>
        <v>0</v>
      </c>
      <c r="I47" s="711">
        <f>F8</f>
        <v>0</v>
      </c>
      <c r="J47" s="711">
        <f>H8</f>
        <v>0</v>
      </c>
      <c r="K47" s="711">
        <f>G8</f>
        <v>0</v>
      </c>
      <c r="L47" s="143">
        <f>M8</f>
        <v>0</v>
      </c>
      <c r="M47" s="143">
        <f>Q8</f>
        <v>0</v>
      </c>
      <c r="N47" s="712"/>
      <c r="O47" s="712"/>
      <c r="P47" s="712">
        <f>S8</f>
        <v>0</v>
      </c>
      <c r="Q47" s="713">
        <f>I8</f>
        <v>0</v>
      </c>
      <c r="R47" s="713">
        <f>K8</f>
        <v>0</v>
      </c>
      <c r="S47" s="713">
        <f>J8</f>
        <v>0</v>
      </c>
      <c r="T47" s="143">
        <f>T8</f>
        <v>0</v>
      </c>
      <c r="U47" s="143">
        <f>U8</f>
        <v>0</v>
      </c>
      <c r="V47" s="143">
        <f>V8</f>
        <v>0</v>
      </c>
      <c r="W47" s="693"/>
      <c r="X47" s="694"/>
      <c r="Y47" s="695"/>
      <c r="Z47" s="421"/>
      <c r="AA47" s="421"/>
      <c r="AB47" s="421"/>
      <c r="AC47" s="421"/>
      <c r="AD47" s="421"/>
      <c r="AE47" s="421"/>
      <c r="AF47" s="714"/>
      <c r="AG47" s="714"/>
      <c r="AH47" s="714"/>
      <c r="AI47" s="714"/>
      <c r="AJ47" s="714"/>
    </row>
    <row r="48" spans="1:36" ht="18">
      <c r="A48" s="707">
        <v>3</v>
      </c>
      <c r="B48" s="715" t="s">
        <v>208</v>
      </c>
      <c r="C48" s="710">
        <f>C30</f>
        <v>4</v>
      </c>
      <c r="D48" s="709">
        <f>E30</f>
        <v>0</v>
      </c>
      <c r="E48" s="710">
        <f>D30</f>
        <v>0</v>
      </c>
      <c r="F48" s="143">
        <f>L30</f>
        <v>2</v>
      </c>
      <c r="G48" s="143">
        <f>P30</f>
        <v>2</v>
      </c>
      <c r="H48" s="277">
        <f>R30</f>
        <v>0</v>
      </c>
      <c r="I48" s="711">
        <f>F30</f>
        <v>16</v>
      </c>
      <c r="J48" s="711">
        <f>H30</f>
        <v>0</v>
      </c>
      <c r="K48" s="711">
        <f>G30</f>
        <v>0</v>
      </c>
      <c r="L48" s="143">
        <f>M30</f>
        <v>4</v>
      </c>
      <c r="M48" s="143">
        <f>Q30</f>
        <v>4</v>
      </c>
      <c r="N48" s="712"/>
      <c r="O48" s="712"/>
      <c r="P48" s="712">
        <f>S30</f>
        <v>0</v>
      </c>
      <c r="Q48" s="713">
        <f>I30</f>
        <v>20</v>
      </c>
      <c r="R48" s="709">
        <f>K30</f>
        <v>0</v>
      </c>
      <c r="S48" s="713">
        <f>J30</f>
        <v>0</v>
      </c>
      <c r="T48" s="143">
        <f>T30</f>
        <v>6</v>
      </c>
      <c r="U48" s="143">
        <f>U30</f>
        <v>6</v>
      </c>
      <c r="V48" s="143">
        <f>V30</f>
        <v>0</v>
      </c>
      <c r="W48" s="716"/>
      <c r="X48" s="717"/>
      <c r="Y48" s="718"/>
      <c r="Z48" s="714"/>
      <c r="AA48" s="714"/>
      <c r="AB48" s="714"/>
      <c r="AC48" s="714"/>
      <c r="AD48" s="421"/>
      <c r="AE48" s="421"/>
      <c r="AF48" s="719"/>
      <c r="AG48" s="719"/>
      <c r="AH48" s="719"/>
      <c r="AI48" s="719"/>
      <c r="AJ48" s="719"/>
    </row>
    <row r="49" spans="1:36" ht="18.75">
      <c r="A49" s="720">
        <v>5</v>
      </c>
      <c r="B49" s="721" t="s">
        <v>154</v>
      </c>
      <c r="C49" s="709">
        <f>C36</f>
        <v>0</v>
      </c>
      <c r="D49" s="709">
        <f>E36</f>
        <v>0</v>
      </c>
      <c r="E49" s="710">
        <f>D36</f>
        <v>0</v>
      </c>
      <c r="F49" s="143">
        <f>L36</f>
        <v>0</v>
      </c>
      <c r="G49" s="143">
        <f>P36</f>
        <v>0</v>
      </c>
      <c r="H49" s="277">
        <f>R36</f>
        <v>0</v>
      </c>
      <c r="I49" s="711">
        <f>F36</f>
        <v>0</v>
      </c>
      <c r="J49" s="711">
        <f>H36</f>
        <v>0</v>
      </c>
      <c r="K49" s="711">
        <f>G36</f>
        <v>0</v>
      </c>
      <c r="L49" s="143">
        <f>M36</f>
        <v>0</v>
      </c>
      <c r="M49" s="143">
        <f>Q36</f>
        <v>0</v>
      </c>
      <c r="N49" s="712"/>
      <c r="O49" s="712"/>
      <c r="P49" s="712">
        <f>S36</f>
        <v>0</v>
      </c>
      <c r="Q49" s="713">
        <f>I36</f>
        <v>0</v>
      </c>
      <c r="R49" s="709">
        <f>K36</f>
        <v>0</v>
      </c>
      <c r="S49" s="713">
        <f>J36</f>
        <v>0</v>
      </c>
      <c r="T49" s="143">
        <f>T36</f>
        <v>0</v>
      </c>
      <c r="U49" s="143">
        <f>U36</f>
        <v>0</v>
      </c>
      <c r="V49" s="143">
        <f>V36</f>
        <v>0</v>
      </c>
      <c r="W49" s="716"/>
      <c r="X49" s="717"/>
      <c r="Y49" s="718"/>
      <c r="Z49" s="719"/>
      <c r="AA49" s="719"/>
      <c r="AB49" s="719"/>
      <c r="AC49" s="719"/>
      <c r="AD49" s="421"/>
      <c r="AE49" s="421"/>
      <c r="AF49" s="719"/>
      <c r="AG49" s="719"/>
      <c r="AH49" s="719"/>
      <c r="AI49" s="719"/>
      <c r="AJ49" s="719"/>
    </row>
    <row r="50" spans="1:36" ht="18.75">
      <c r="A50" s="722"/>
      <c r="B50" s="708" t="s">
        <v>155</v>
      </c>
      <c r="C50" s="709">
        <f>C37</f>
        <v>4</v>
      </c>
      <c r="D50" s="709">
        <f>E37</f>
        <v>0</v>
      </c>
      <c r="E50" s="710">
        <f>D37</f>
        <v>0</v>
      </c>
      <c r="F50" s="143">
        <f>L37</f>
        <v>2</v>
      </c>
      <c r="G50" s="143">
        <f>P37</f>
        <v>2</v>
      </c>
      <c r="H50" s="277">
        <f>R37</f>
        <v>0</v>
      </c>
      <c r="I50" s="711">
        <f>F37</f>
        <v>16</v>
      </c>
      <c r="J50" s="711">
        <f>H37</f>
        <v>0</v>
      </c>
      <c r="K50" s="711">
        <f>G37</f>
        <v>0</v>
      </c>
      <c r="L50" s="143">
        <f>M37</f>
        <v>4</v>
      </c>
      <c r="M50" s="143">
        <f>Q37</f>
        <v>4</v>
      </c>
      <c r="N50" s="712"/>
      <c r="O50" s="712"/>
      <c r="P50" s="712">
        <f>S37</f>
        <v>0</v>
      </c>
      <c r="Q50" s="723">
        <f aca="true" t="shared" si="34" ref="Q50:V50">SUM(Q48:Q49)</f>
        <v>20</v>
      </c>
      <c r="R50" s="723">
        <f t="shared" si="34"/>
        <v>0</v>
      </c>
      <c r="S50" s="723">
        <f t="shared" si="34"/>
        <v>0</v>
      </c>
      <c r="T50" s="723">
        <f t="shared" si="34"/>
        <v>6</v>
      </c>
      <c r="U50" s="723">
        <f t="shared" si="34"/>
        <v>6</v>
      </c>
      <c r="V50" s="723">
        <f t="shared" si="34"/>
        <v>0</v>
      </c>
      <c r="W50" s="693"/>
      <c r="X50" s="694"/>
      <c r="Y50" s="695"/>
      <c r="Z50" s="719"/>
      <c r="AA50" s="719"/>
      <c r="AB50" s="719"/>
      <c r="AC50" s="719"/>
      <c r="AD50" s="714"/>
      <c r="AE50" s="714"/>
      <c r="AF50" s="724"/>
      <c r="AG50" s="724"/>
      <c r="AH50" s="724"/>
      <c r="AI50" s="724"/>
      <c r="AJ50" s="724"/>
    </row>
    <row r="51" spans="1:36" ht="18">
      <c r="A51" s="707">
        <v>7</v>
      </c>
      <c r="B51" s="725" t="s">
        <v>157</v>
      </c>
      <c r="C51" s="709">
        <f>C38</f>
        <v>0</v>
      </c>
      <c r="D51" s="709">
        <f>E38</f>
        <v>0</v>
      </c>
      <c r="E51" s="710">
        <f>D38</f>
        <v>0</v>
      </c>
      <c r="F51" s="143">
        <f>L38</f>
        <v>0</v>
      </c>
      <c r="G51" s="143">
        <f>P38</f>
        <v>0</v>
      </c>
      <c r="H51" s="277">
        <f>R38</f>
        <v>0</v>
      </c>
      <c r="I51" s="711">
        <f>F38</f>
        <v>0</v>
      </c>
      <c r="J51" s="711">
        <f>H38</f>
        <v>0</v>
      </c>
      <c r="K51" s="711">
        <f>G38</f>
        <v>0</v>
      </c>
      <c r="L51" s="143">
        <f>M38</f>
        <v>0</v>
      </c>
      <c r="M51" s="143">
        <f>Q38</f>
        <v>0</v>
      </c>
      <c r="N51" s="712"/>
      <c r="O51" s="712"/>
      <c r="P51" s="712">
        <f>S38</f>
        <v>0</v>
      </c>
      <c r="Q51" s="709">
        <f>I38</f>
        <v>0</v>
      </c>
      <c r="R51" s="709">
        <f>K38</f>
        <v>0</v>
      </c>
      <c r="S51" s="713">
        <f>J38</f>
        <v>0</v>
      </c>
      <c r="T51" s="143">
        <f aca="true" t="shared" si="35" ref="T51:V53">T38</f>
        <v>0</v>
      </c>
      <c r="U51" s="143">
        <f t="shared" si="35"/>
        <v>0</v>
      </c>
      <c r="V51" s="143">
        <f t="shared" si="35"/>
        <v>0</v>
      </c>
      <c r="W51" s="693"/>
      <c r="X51" s="694"/>
      <c r="Y51" s="695"/>
      <c r="Z51" s="724"/>
      <c r="AA51" s="724"/>
      <c r="AB51" s="724"/>
      <c r="AC51" s="724"/>
      <c r="AD51" s="719"/>
      <c r="AE51" s="719"/>
      <c r="AF51" s="492"/>
      <c r="AG51" s="492"/>
      <c r="AH51" s="492"/>
      <c r="AI51" s="492"/>
      <c r="AJ51" s="492"/>
    </row>
    <row r="52" spans="1:31" ht="18">
      <c r="A52" s="707">
        <v>9</v>
      </c>
      <c r="B52" s="708" t="s">
        <v>158</v>
      </c>
      <c r="C52" s="709">
        <f>C39</f>
        <v>0</v>
      </c>
      <c r="D52" s="709">
        <f>E39</f>
        <v>0</v>
      </c>
      <c r="E52" s="710">
        <f>D39</f>
        <v>0</v>
      </c>
      <c r="F52" s="143">
        <f>L39</f>
        <v>0</v>
      </c>
      <c r="G52" s="143">
        <f>P39</f>
        <v>0</v>
      </c>
      <c r="H52" s="277">
        <f>R39</f>
        <v>0</v>
      </c>
      <c r="I52" s="711">
        <f>F39</f>
        <v>0</v>
      </c>
      <c r="J52" s="711">
        <f>H39</f>
        <v>0</v>
      </c>
      <c r="K52" s="711">
        <f>G39</f>
        <v>0</v>
      </c>
      <c r="L52" s="143">
        <f>M39</f>
        <v>0</v>
      </c>
      <c r="M52" s="143">
        <f>Q39</f>
        <v>0</v>
      </c>
      <c r="N52" s="712"/>
      <c r="O52" s="712"/>
      <c r="P52" s="712">
        <f>S39</f>
        <v>0</v>
      </c>
      <c r="Q52" s="709">
        <f>I39</f>
        <v>0</v>
      </c>
      <c r="R52" s="709">
        <f>K39</f>
        <v>0</v>
      </c>
      <c r="S52" s="713">
        <f>J39</f>
        <v>0</v>
      </c>
      <c r="T52" s="143">
        <f t="shared" si="35"/>
        <v>0</v>
      </c>
      <c r="U52" s="143">
        <f t="shared" si="35"/>
        <v>0</v>
      </c>
      <c r="V52" s="143">
        <f t="shared" si="35"/>
        <v>0</v>
      </c>
      <c r="W52" s="693"/>
      <c r="X52" s="694"/>
      <c r="Y52" s="695"/>
      <c r="Z52" s="492"/>
      <c r="AA52" s="492"/>
      <c r="AB52" s="492"/>
      <c r="AC52" s="492"/>
      <c r="AD52" s="719"/>
      <c r="AE52" s="719"/>
    </row>
    <row r="53" spans="1:31" ht="15.75">
      <c r="A53" s="707">
        <v>10</v>
      </c>
      <c r="B53" s="708" t="s">
        <v>121</v>
      </c>
      <c r="C53" s="709">
        <f>C40</f>
        <v>0</v>
      </c>
      <c r="D53" s="709">
        <f>E40</f>
        <v>0</v>
      </c>
      <c r="E53" s="710">
        <f>D40</f>
        <v>0</v>
      </c>
      <c r="F53" s="143">
        <f>L40</f>
        <v>0</v>
      </c>
      <c r="G53" s="143">
        <f>P40</f>
        <v>0</v>
      </c>
      <c r="H53" s="277">
        <f>R40</f>
        <v>0</v>
      </c>
      <c r="I53" s="711">
        <f>F40</f>
        <v>0</v>
      </c>
      <c r="J53" s="711">
        <f>H40</f>
        <v>0</v>
      </c>
      <c r="K53" s="711">
        <f>G40</f>
        <v>0</v>
      </c>
      <c r="L53" s="143">
        <f>M40</f>
        <v>0</v>
      </c>
      <c r="M53" s="143">
        <f>Q40</f>
        <v>0</v>
      </c>
      <c r="N53" s="712"/>
      <c r="O53" s="712"/>
      <c r="P53" s="712">
        <f>S40</f>
        <v>0</v>
      </c>
      <c r="Q53" s="709">
        <f>I40</f>
        <v>0</v>
      </c>
      <c r="R53" s="709">
        <f>K40</f>
        <v>0</v>
      </c>
      <c r="S53" s="713">
        <f>J40</f>
        <v>0</v>
      </c>
      <c r="T53" s="143">
        <f t="shared" si="35"/>
        <v>0</v>
      </c>
      <c r="U53" s="143">
        <f t="shared" si="35"/>
        <v>0</v>
      </c>
      <c r="V53" s="143">
        <f t="shared" si="35"/>
        <v>0</v>
      </c>
      <c r="W53" s="693"/>
      <c r="X53" s="694"/>
      <c r="Y53" s="695"/>
      <c r="AD53" s="724"/>
      <c r="AE53" s="724"/>
    </row>
    <row r="54" spans="1:36" ht="16.5">
      <c r="A54" s="726"/>
      <c r="B54" s="727" t="s">
        <v>209</v>
      </c>
      <c r="C54" s="728">
        <f>SUM(C47,C50:C53)</f>
        <v>4</v>
      </c>
      <c r="D54" s="728">
        <f aca="true" t="shared" si="36" ref="D54:V54">SUM(D47,D50:D53)</f>
        <v>0</v>
      </c>
      <c r="E54" s="728">
        <f t="shared" si="36"/>
        <v>0</v>
      </c>
      <c r="F54" s="728">
        <f t="shared" si="36"/>
        <v>2</v>
      </c>
      <c r="G54" s="728">
        <f t="shared" si="36"/>
        <v>2</v>
      </c>
      <c r="H54" s="728">
        <f t="shared" si="36"/>
        <v>0</v>
      </c>
      <c r="I54" s="728">
        <f t="shared" si="36"/>
        <v>16</v>
      </c>
      <c r="J54" s="728">
        <f t="shared" si="36"/>
        <v>0</v>
      </c>
      <c r="K54" s="728">
        <f t="shared" si="36"/>
        <v>0</v>
      </c>
      <c r="L54" s="728">
        <f t="shared" si="36"/>
        <v>4</v>
      </c>
      <c r="M54" s="728">
        <f t="shared" si="36"/>
        <v>4</v>
      </c>
      <c r="N54" s="728">
        <f t="shared" si="36"/>
        <v>0</v>
      </c>
      <c r="O54" s="728">
        <f t="shared" si="36"/>
        <v>0</v>
      </c>
      <c r="P54" s="728">
        <f t="shared" si="36"/>
        <v>0</v>
      </c>
      <c r="Q54" s="728">
        <f t="shared" si="36"/>
        <v>20</v>
      </c>
      <c r="R54" s="728">
        <f t="shared" si="36"/>
        <v>0</v>
      </c>
      <c r="S54" s="728">
        <f t="shared" si="36"/>
        <v>0</v>
      </c>
      <c r="T54" s="728">
        <f t="shared" si="36"/>
        <v>6</v>
      </c>
      <c r="U54" s="728">
        <f t="shared" si="36"/>
        <v>6</v>
      </c>
      <c r="V54" s="728">
        <f t="shared" si="36"/>
        <v>0</v>
      </c>
      <c r="W54" s="693"/>
      <c r="X54" s="694"/>
      <c r="Y54" s="695"/>
      <c r="AD54" s="492"/>
      <c r="AE54" s="492"/>
      <c r="AF54" s="426"/>
      <c r="AG54" s="426"/>
      <c r="AH54" s="426"/>
      <c r="AI54" s="426"/>
      <c r="AJ54" s="426"/>
    </row>
    <row r="55" spans="23:36" ht="12.75">
      <c r="W55" s="729"/>
      <c r="X55" s="730"/>
      <c r="Y55" s="731"/>
      <c r="Z55" s="426"/>
      <c r="AA55" s="426"/>
      <c r="AB55" s="426"/>
      <c r="AC55" s="426"/>
      <c r="AF55" s="426"/>
      <c r="AG55" s="426"/>
      <c r="AH55" s="426"/>
      <c r="AI55" s="426"/>
      <c r="AJ55" s="426"/>
    </row>
    <row r="56" spans="23:36" ht="12.75">
      <c r="W56" s="732"/>
      <c r="X56" s="733"/>
      <c r="Y56" s="731"/>
      <c r="Z56" s="426"/>
      <c r="AA56" s="426"/>
      <c r="AB56" s="426"/>
      <c r="AC56" s="426"/>
      <c r="AF56" s="426"/>
      <c r="AG56" s="426"/>
      <c r="AH56" s="426"/>
      <c r="AI56" s="426"/>
      <c r="AJ56" s="426"/>
    </row>
  </sheetData>
  <sheetProtection password="CC31" sheet="1" objects="1" scenarios="1"/>
  <mergeCells count="15">
    <mergeCell ref="B1:H1"/>
    <mergeCell ref="L1:V2"/>
    <mergeCell ref="C3:E3"/>
    <mergeCell ref="F3:H3"/>
    <mergeCell ref="I3:K3"/>
    <mergeCell ref="L3:M3"/>
    <mergeCell ref="N3:O3"/>
    <mergeCell ref="P3:Q3"/>
    <mergeCell ref="R3:S3"/>
    <mergeCell ref="T3:V3"/>
    <mergeCell ref="Z17:AE17"/>
    <mergeCell ref="AF17:AK17"/>
    <mergeCell ref="C45:H45"/>
    <mergeCell ref="I45:P45"/>
    <mergeCell ref="Q45:V45"/>
  </mergeCells>
  <printOptions horizontalCentered="1" verticalCentered="1"/>
  <pageMargins left="0.19652777777777777" right="0.19652777777777777" top="0.19652777777777777" bottom="0.19652777777777777" header="0.19652777777777777" footer="0.5118055555555555"/>
  <pageSetup horizontalDpi="300" verticalDpi="300" orientation="landscape" paperSize="9" scale="52"/>
  <headerFooter alignWithMargins="0">
    <oddHeader>&amp;R&amp;"Times New Roman,Обычный"&amp;14Додаток 3</oddHeader>
  </headerFooter>
  <colBreaks count="1" manualBreakCount="1">
    <brk id="2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6"/>
  <sheetViews>
    <sheetView zoomScale="86" zoomScaleNormal="86" zoomScaleSheetLayoutView="100" workbookViewId="0" topLeftCell="A1">
      <pane ySplit="6" topLeftCell="A7" activePane="bottomLeft" state="frozen"/>
      <selection pane="topLeft" activeCell="A1" sqref="A1"/>
      <selection pane="bottomLeft" activeCell="G15" sqref="G15"/>
    </sheetView>
  </sheetViews>
  <sheetFormatPr defaultColWidth="9.00390625" defaultRowHeight="21.75" customHeight="1"/>
  <cols>
    <col min="1" max="1" width="3.75390625" style="0" customWidth="1"/>
    <col min="2" max="2" width="28.625" style="0" customWidth="1"/>
    <col min="3" max="3" width="9.375" style="0" customWidth="1"/>
    <col min="4" max="4" width="7.75390625" style="0" customWidth="1"/>
    <col min="5" max="5" width="6.75390625" style="0" customWidth="1"/>
    <col min="6" max="6" width="8.25390625" style="0" customWidth="1"/>
    <col min="7" max="7" width="12.125" style="423" customWidth="1"/>
    <col min="8" max="8" width="7.375" style="0" customWidth="1"/>
    <col min="9" max="9" width="6.25390625" style="0" customWidth="1"/>
    <col min="10" max="10" width="7.125" style="0" customWidth="1"/>
    <col min="11" max="11" width="6.875" style="0" customWidth="1"/>
    <col min="12" max="12" width="6.00390625" style="0" customWidth="1"/>
    <col min="13" max="13" width="8.125" style="0" customWidth="1"/>
    <col min="14" max="14" width="7.875" style="0" customWidth="1"/>
    <col min="15" max="15" width="6.25390625" style="0" customWidth="1"/>
    <col min="16" max="16" width="7.625" style="0" customWidth="1"/>
    <col min="17" max="17" width="7.25390625" style="0" customWidth="1"/>
    <col min="18" max="18" width="8.00390625" style="734" customWidth="1"/>
    <col min="19" max="19" width="11.25390625" style="734" customWidth="1"/>
    <col min="20" max="20" width="7.125" style="0" customWidth="1"/>
    <col min="21" max="21" width="7.375" style="0" customWidth="1"/>
    <col min="22" max="22" width="5.125" style="423" customWidth="1"/>
    <col min="23" max="23" width="4.75390625" style="592" customWidth="1"/>
    <col min="24" max="24" width="27.375" style="735" customWidth="1"/>
    <col min="25" max="25" width="7.00390625" style="736" customWidth="1"/>
    <col min="26" max="26" width="12.125" style="736" customWidth="1"/>
    <col min="27" max="27" width="14.25390625" style="736" customWidth="1"/>
    <col min="28" max="28" width="8.00390625" style="736" customWidth="1"/>
    <col min="29" max="29" width="10.25390625" style="736" customWidth="1"/>
    <col min="30" max="30" width="8.25390625" style="0" customWidth="1"/>
    <col min="31" max="31" width="26.00390625" style="0" customWidth="1"/>
    <col min="32" max="32" width="8.125" style="0" customWidth="1"/>
    <col min="33" max="33" width="43.125" style="0" customWidth="1"/>
    <col min="34" max="34" width="5.875" style="737" customWidth="1"/>
    <col min="35" max="35" width="5.25390625" style="737" customWidth="1"/>
  </cols>
  <sheetData>
    <row r="1" spans="1:35" s="427" customFormat="1" ht="34.5" customHeight="1">
      <c r="A1" s="738" t="s">
        <v>210</v>
      </c>
      <c r="L1" s="739">
        <f>T(2пп!B2)</f>
      </c>
      <c r="R1" s="740" t="s">
        <v>1</v>
      </c>
      <c r="S1" s="741"/>
      <c r="T1" s="742" t="s">
        <v>211</v>
      </c>
      <c r="V1" s="743"/>
      <c r="W1" s="744"/>
      <c r="X1" s="745" t="s">
        <v>212</v>
      </c>
      <c r="Y1" s="746"/>
      <c r="Z1" s="746"/>
      <c r="AA1" s="746"/>
      <c r="AB1" s="746"/>
      <c r="AC1" s="746"/>
      <c r="AG1" s="747" t="str">
        <f>2пп!K2</f>
        <v>2011-2012 н.р.</v>
      </c>
      <c r="AH1" s="748"/>
      <c r="AI1" s="748"/>
    </row>
    <row r="2" spans="1:35" s="766" customFormat="1" ht="28.5" customHeight="1">
      <c r="A2" s="749"/>
      <c r="B2" s="749"/>
      <c r="C2" s="750" t="s">
        <v>213</v>
      </c>
      <c r="D2" s="750"/>
      <c r="E2" s="750"/>
      <c r="F2" s="750"/>
      <c r="G2" s="750"/>
      <c r="H2" s="751" t="s">
        <v>214</v>
      </c>
      <c r="I2" s="751"/>
      <c r="J2" s="751"/>
      <c r="K2" s="751"/>
      <c r="L2" s="752" t="s">
        <v>215</v>
      </c>
      <c r="M2" s="752"/>
      <c r="N2" s="752"/>
      <c r="O2" s="752"/>
      <c r="P2" s="752"/>
      <c r="Q2" s="752"/>
      <c r="R2" s="753" t="s">
        <v>216</v>
      </c>
      <c r="S2" s="754"/>
      <c r="T2" s="755" t="s">
        <v>217</v>
      </c>
      <c r="U2" s="755"/>
      <c r="V2" s="756"/>
      <c r="W2" s="757"/>
      <c r="X2" s="758"/>
      <c r="Y2" s="759" t="s">
        <v>218</v>
      </c>
      <c r="Z2" s="760" t="s">
        <v>219</v>
      </c>
      <c r="AA2" s="760"/>
      <c r="AB2" s="759" t="s">
        <v>220</v>
      </c>
      <c r="AC2" s="759"/>
      <c r="AD2" s="761" t="s">
        <v>221</v>
      </c>
      <c r="AE2" s="762" t="s">
        <v>222</v>
      </c>
      <c r="AF2" s="763" t="s">
        <v>223</v>
      </c>
      <c r="AG2" s="763"/>
      <c r="AH2" s="764"/>
      <c r="AI2" s="765"/>
    </row>
    <row r="3" spans="1:35" s="783" customFormat="1" ht="12.75" customHeight="1">
      <c r="A3" s="767"/>
      <c r="B3" s="767"/>
      <c r="C3" s="768"/>
      <c r="D3" s="768"/>
      <c r="E3" s="768"/>
      <c r="F3" s="768"/>
      <c r="G3" s="769"/>
      <c r="H3" s="770" t="s">
        <v>224</v>
      </c>
      <c r="I3" s="770"/>
      <c r="J3" s="771" t="s">
        <v>225</v>
      </c>
      <c r="K3" s="771"/>
      <c r="L3" s="770" t="s">
        <v>226</v>
      </c>
      <c r="M3" s="770"/>
      <c r="N3" s="770"/>
      <c r="O3" s="772" t="s">
        <v>227</v>
      </c>
      <c r="P3" s="772"/>
      <c r="Q3" s="772"/>
      <c r="R3" s="773"/>
      <c r="S3" s="768"/>
      <c r="T3" s="774"/>
      <c r="U3" s="774"/>
      <c r="V3" s="775"/>
      <c r="W3" s="776"/>
      <c r="X3" s="777"/>
      <c r="Y3" s="759"/>
      <c r="Z3" s="778"/>
      <c r="AA3" s="759"/>
      <c r="AB3" s="779"/>
      <c r="AC3" s="779"/>
      <c r="AD3" s="761"/>
      <c r="AE3" s="762"/>
      <c r="AF3" s="780" t="s">
        <v>228</v>
      </c>
      <c r="AG3" s="762" t="s">
        <v>229</v>
      </c>
      <c r="AH3" s="781"/>
      <c r="AI3" s="782"/>
    </row>
    <row r="4" spans="1:35" s="804" customFormat="1" ht="54" customHeight="1">
      <c r="A4" s="784" t="s">
        <v>230</v>
      </c>
      <c r="B4" s="785" t="s">
        <v>231</v>
      </c>
      <c r="C4" s="786" t="s">
        <v>232</v>
      </c>
      <c r="D4" s="786" t="s">
        <v>233</v>
      </c>
      <c r="E4" s="787" t="s">
        <v>234</v>
      </c>
      <c r="F4" s="788" t="s">
        <v>235</v>
      </c>
      <c r="G4" s="789" t="s">
        <v>236</v>
      </c>
      <c r="H4" s="790" t="s">
        <v>237</v>
      </c>
      <c r="I4" s="791" t="s">
        <v>238</v>
      </c>
      <c r="J4" s="792" t="s">
        <v>239</v>
      </c>
      <c r="K4" s="793" t="s">
        <v>240</v>
      </c>
      <c r="L4" s="794" t="s">
        <v>241</v>
      </c>
      <c r="M4" s="795" t="s">
        <v>242</v>
      </c>
      <c r="N4" s="795" t="s">
        <v>243</v>
      </c>
      <c r="O4" s="794" t="s">
        <v>244</v>
      </c>
      <c r="P4" s="795" t="s">
        <v>245</v>
      </c>
      <c r="Q4" s="795" t="s">
        <v>246</v>
      </c>
      <c r="R4" s="796" t="s">
        <v>67</v>
      </c>
      <c r="S4" s="797" t="s">
        <v>247</v>
      </c>
      <c r="T4" s="798" t="s">
        <v>248</v>
      </c>
      <c r="U4" s="798" t="s">
        <v>249</v>
      </c>
      <c r="V4" s="799"/>
      <c r="W4" s="800" t="str">
        <f>A4</f>
        <v>№ п/п</v>
      </c>
      <c r="X4" s="801" t="str">
        <f>B4</f>
        <v>Назва району (міста)</v>
      </c>
      <c r="Y4" s="759"/>
      <c r="Z4" s="802" t="s">
        <v>250</v>
      </c>
      <c r="AA4" s="802" t="s">
        <v>251</v>
      </c>
      <c r="AB4" s="802" t="s">
        <v>252</v>
      </c>
      <c r="AC4" s="802" t="s">
        <v>253</v>
      </c>
      <c r="AD4" s="761"/>
      <c r="AE4" s="762"/>
      <c r="AF4" s="780"/>
      <c r="AG4" s="762"/>
      <c r="AH4" s="781"/>
      <c r="AI4" s="803"/>
    </row>
    <row r="5" spans="1:35" s="820" customFormat="1" ht="14.25" customHeight="1">
      <c r="A5" s="805">
        <v>1</v>
      </c>
      <c r="B5" s="805">
        <v>2</v>
      </c>
      <c r="C5" s="806">
        <v>3</v>
      </c>
      <c r="D5" s="806">
        <v>4</v>
      </c>
      <c r="E5" s="807">
        <v>5</v>
      </c>
      <c r="F5" s="808">
        <v>6</v>
      </c>
      <c r="G5" s="809">
        <v>7</v>
      </c>
      <c r="H5" s="808">
        <v>8</v>
      </c>
      <c r="I5" s="807">
        <v>9</v>
      </c>
      <c r="J5" s="810">
        <v>10</v>
      </c>
      <c r="K5" s="809">
        <v>11</v>
      </c>
      <c r="L5" s="811">
        <v>12</v>
      </c>
      <c r="M5" s="806">
        <v>13</v>
      </c>
      <c r="N5" s="806">
        <v>14</v>
      </c>
      <c r="O5" s="809">
        <v>15</v>
      </c>
      <c r="P5" s="806">
        <v>16</v>
      </c>
      <c r="Q5" s="812">
        <v>17</v>
      </c>
      <c r="R5" s="813">
        <v>18</v>
      </c>
      <c r="S5" s="808">
        <v>19</v>
      </c>
      <c r="T5" s="807">
        <v>20</v>
      </c>
      <c r="U5" s="807">
        <v>21</v>
      </c>
      <c r="V5" s="814"/>
      <c r="W5" s="815" t="s">
        <v>254</v>
      </c>
      <c r="X5" s="816">
        <f>B5</f>
        <v>2</v>
      </c>
      <c r="Y5" s="817">
        <v>3</v>
      </c>
      <c r="Z5" s="817">
        <v>4</v>
      </c>
      <c r="AA5" s="817">
        <v>5</v>
      </c>
      <c r="AB5" s="817">
        <v>6</v>
      </c>
      <c r="AC5" s="817">
        <v>7</v>
      </c>
      <c r="AD5" s="762">
        <v>8</v>
      </c>
      <c r="AE5" s="818">
        <v>9</v>
      </c>
      <c r="AF5" s="762">
        <v>10</v>
      </c>
      <c r="AG5" s="762">
        <v>11</v>
      </c>
      <c r="AH5" s="781"/>
      <c r="AI5" s="819"/>
    </row>
    <row r="6" spans="1:35" s="830" customFormat="1" ht="23.25" customHeight="1">
      <c r="A6" s="821"/>
      <c r="B6" s="822" t="s">
        <v>255</v>
      </c>
      <c r="C6" s="823">
        <f>SUM(C7:C56)</f>
        <v>429</v>
      </c>
      <c r="D6" s="824">
        <f aca="true" t="shared" si="0" ref="D6:Q6">SUM(D7:D56)</f>
        <v>2267</v>
      </c>
      <c r="E6" s="824">
        <f t="shared" si="0"/>
        <v>0</v>
      </c>
      <c r="F6" s="824">
        <f t="shared" si="0"/>
        <v>0</v>
      </c>
      <c r="G6" s="824">
        <f t="shared" si="0"/>
        <v>2696</v>
      </c>
      <c r="H6" s="824">
        <f t="shared" si="0"/>
        <v>1</v>
      </c>
      <c r="I6" s="824">
        <f t="shared" si="0"/>
        <v>1</v>
      </c>
      <c r="J6" s="824">
        <f t="shared" si="0"/>
        <v>0</v>
      </c>
      <c r="K6" s="824">
        <f t="shared" si="0"/>
        <v>0</v>
      </c>
      <c r="L6" s="824">
        <f t="shared" si="0"/>
        <v>0</v>
      </c>
      <c r="M6" s="824">
        <f t="shared" si="0"/>
        <v>0</v>
      </c>
      <c r="N6" s="824">
        <f t="shared" si="0"/>
        <v>0</v>
      </c>
      <c r="O6" s="824">
        <f t="shared" si="0"/>
        <v>0</v>
      </c>
      <c r="P6" s="824">
        <f t="shared" si="0"/>
        <v>0</v>
      </c>
      <c r="Q6" s="824">
        <f t="shared" si="0"/>
        <v>0</v>
      </c>
      <c r="R6" s="824">
        <f>SUM(H6,J6,P6,M6)</f>
        <v>1</v>
      </c>
      <c r="S6" s="823">
        <f>SUM(K6,I6,Q6,N6)</f>
        <v>1</v>
      </c>
      <c r="T6" s="824">
        <f>T7</f>
        <v>0</v>
      </c>
      <c r="U6" s="824">
        <f>U7</f>
        <v>0</v>
      </c>
      <c r="V6" s="825"/>
      <c r="W6" s="801"/>
      <c r="X6" s="826" t="str">
        <f>B6</f>
        <v>Всього по області</v>
      </c>
      <c r="Y6" s="827"/>
      <c r="Z6" s="827"/>
      <c r="AA6" s="827"/>
      <c r="AB6" s="827"/>
      <c r="AC6" s="827"/>
      <c r="AD6" s="828"/>
      <c r="AE6" s="828"/>
      <c r="AF6" s="828"/>
      <c r="AG6" s="828"/>
      <c r="AH6" s="829"/>
      <c r="AI6" s="829"/>
    </row>
    <row r="7" spans="1:35" ht="31.5" customHeight="1">
      <c r="A7" s="831">
        <v>1</v>
      </c>
      <c r="B7" s="832" t="s">
        <v>256</v>
      </c>
      <c r="C7" s="833"/>
      <c r="D7" s="834"/>
      <c r="E7" s="834"/>
      <c r="F7" s="834"/>
      <c r="G7" s="605">
        <f aca="true" t="shared" si="1" ref="G7:G54">SUM(C7:F7)</f>
        <v>0</v>
      </c>
      <c r="H7" s="835"/>
      <c r="I7" s="836"/>
      <c r="J7" s="835"/>
      <c r="K7" s="834"/>
      <c r="L7" s="835"/>
      <c r="M7" s="835"/>
      <c r="N7" s="835"/>
      <c r="O7" s="835"/>
      <c r="P7" s="835"/>
      <c r="Q7" s="835"/>
      <c r="R7" s="837">
        <f aca="true" t="shared" si="2" ref="R7:R56">SUM(H7,J7,P7,M7)</f>
        <v>0</v>
      </c>
      <c r="S7" s="838">
        <f aca="true" t="shared" si="3" ref="S7:S56">SUM(K7,I7,Q7,N7)</f>
        <v>0</v>
      </c>
      <c r="T7" s="839"/>
      <c r="U7" s="833"/>
      <c r="V7" s="840"/>
      <c r="W7" s="841">
        <f aca="true" t="shared" si="4" ref="W7:W56">A7</f>
        <v>1</v>
      </c>
      <c r="X7" s="842"/>
      <c r="Y7" s="843"/>
      <c r="Z7" s="844"/>
      <c r="AA7" s="844"/>
      <c r="AB7" s="845"/>
      <c r="AC7" s="845"/>
      <c r="AD7" s="846"/>
      <c r="AE7" s="846"/>
      <c r="AF7" s="846"/>
      <c r="AG7" s="846"/>
      <c r="AH7" s="829"/>
      <c r="AI7" s="829"/>
    </row>
    <row r="8" spans="1:35" ht="47.25" customHeight="1">
      <c r="A8" s="831">
        <v>2</v>
      </c>
      <c r="B8" s="832" t="s">
        <v>257</v>
      </c>
      <c r="C8" s="847"/>
      <c r="D8" s="848"/>
      <c r="E8" s="848"/>
      <c r="F8" s="848"/>
      <c r="G8" s="577">
        <f t="shared" si="1"/>
        <v>0</v>
      </c>
      <c r="H8" s="849"/>
      <c r="I8" s="850"/>
      <c r="J8" s="849"/>
      <c r="K8" s="848"/>
      <c r="L8" s="849"/>
      <c r="M8" s="849"/>
      <c r="N8" s="849"/>
      <c r="O8" s="849"/>
      <c r="P8" s="849"/>
      <c r="Q8" s="849"/>
      <c r="R8" s="824">
        <f t="shared" si="2"/>
        <v>0</v>
      </c>
      <c r="S8" s="823">
        <f t="shared" si="3"/>
        <v>0</v>
      </c>
      <c r="T8" s="851">
        <v>0</v>
      </c>
      <c r="U8" s="847">
        <v>0</v>
      </c>
      <c r="V8" s="840"/>
      <c r="W8" s="841">
        <f t="shared" si="4"/>
        <v>2</v>
      </c>
      <c r="X8" s="842"/>
      <c r="Y8" s="843"/>
      <c r="Z8" s="844"/>
      <c r="AA8" s="844"/>
      <c r="AB8" s="845"/>
      <c r="AC8" s="845"/>
      <c r="AD8" s="846"/>
      <c r="AE8" s="846"/>
      <c r="AF8" s="846"/>
      <c r="AG8" s="846"/>
      <c r="AH8" s="829"/>
      <c r="AI8" s="829"/>
    </row>
    <row r="9" spans="1:35" ht="18" customHeight="1">
      <c r="A9" s="831">
        <v>3</v>
      </c>
      <c r="B9" s="832" t="s">
        <v>118</v>
      </c>
      <c r="C9" s="847"/>
      <c r="D9" s="848"/>
      <c r="E9" s="848"/>
      <c r="F9" s="848"/>
      <c r="G9" s="577">
        <f t="shared" si="1"/>
        <v>0</v>
      </c>
      <c r="H9" s="849"/>
      <c r="I9" s="852"/>
      <c r="J9" s="849"/>
      <c r="K9" s="848"/>
      <c r="L9" s="849"/>
      <c r="M9" s="849"/>
      <c r="N9" s="849"/>
      <c r="O9" s="849"/>
      <c r="P9" s="849"/>
      <c r="Q9" s="849"/>
      <c r="R9" s="824">
        <f t="shared" si="2"/>
        <v>0</v>
      </c>
      <c r="S9" s="823">
        <f t="shared" si="3"/>
        <v>0</v>
      </c>
      <c r="T9" s="851">
        <v>0</v>
      </c>
      <c r="U9" s="847">
        <v>0</v>
      </c>
      <c r="V9" s="840"/>
      <c r="W9" s="841">
        <f t="shared" si="4"/>
        <v>3</v>
      </c>
      <c r="X9" s="842"/>
      <c r="Y9" s="843"/>
      <c r="Z9" s="853"/>
      <c r="AA9" s="844"/>
      <c r="AB9" s="845"/>
      <c r="AC9" s="845"/>
      <c r="AD9" s="846"/>
      <c r="AE9" s="846"/>
      <c r="AF9" s="846"/>
      <c r="AG9" s="846"/>
      <c r="AH9" s="829"/>
      <c r="AI9" s="829"/>
    </row>
    <row r="10" spans="1:35" ht="17.25" customHeight="1">
      <c r="A10" s="831">
        <v>4</v>
      </c>
      <c r="B10" s="832" t="s">
        <v>258</v>
      </c>
      <c r="C10" s="847"/>
      <c r="D10" s="848"/>
      <c r="E10" s="848"/>
      <c r="F10" s="848"/>
      <c r="G10" s="577">
        <f t="shared" si="1"/>
        <v>0</v>
      </c>
      <c r="H10" s="849"/>
      <c r="I10" s="852"/>
      <c r="J10" s="849"/>
      <c r="K10" s="848"/>
      <c r="L10" s="849"/>
      <c r="M10" s="849"/>
      <c r="N10" s="849"/>
      <c r="O10" s="849"/>
      <c r="P10" s="849"/>
      <c r="Q10" s="849"/>
      <c r="R10" s="824">
        <f t="shared" si="2"/>
        <v>0</v>
      </c>
      <c r="S10" s="823">
        <f t="shared" si="3"/>
        <v>0</v>
      </c>
      <c r="T10" s="851">
        <v>0</v>
      </c>
      <c r="U10" s="847">
        <v>0</v>
      </c>
      <c r="V10" s="840"/>
      <c r="W10" s="841">
        <f t="shared" si="4"/>
        <v>4</v>
      </c>
      <c r="X10" s="842"/>
      <c r="Y10" s="843"/>
      <c r="Z10" s="853"/>
      <c r="AA10" s="844"/>
      <c r="AB10" s="845"/>
      <c r="AC10" s="845"/>
      <c r="AD10" s="846"/>
      <c r="AE10" s="846"/>
      <c r="AF10" s="846"/>
      <c r="AG10" s="846"/>
      <c r="AH10" s="829"/>
      <c r="AI10" s="829"/>
    </row>
    <row r="11" spans="1:35" ht="12.75" customHeight="1">
      <c r="A11" s="831">
        <v>5</v>
      </c>
      <c r="B11" s="854" t="s">
        <v>259</v>
      </c>
      <c r="C11" s="847">
        <v>429</v>
      </c>
      <c r="D11" s="848">
        <v>2267</v>
      </c>
      <c r="E11" s="848">
        <v>0</v>
      </c>
      <c r="F11" s="848">
        <v>0</v>
      </c>
      <c r="G11" s="577">
        <f t="shared" si="1"/>
        <v>2696</v>
      </c>
      <c r="H11" s="849">
        <v>1</v>
      </c>
      <c r="I11" s="852">
        <v>1</v>
      </c>
      <c r="J11" s="849"/>
      <c r="K11" s="848"/>
      <c r="L11" s="849"/>
      <c r="M11" s="849"/>
      <c r="N11" s="849"/>
      <c r="O11" s="849"/>
      <c r="P11" s="849"/>
      <c r="Q11" s="849"/>
      <c r="R11" s="824">
        <f t="shared" si="2"/>
        <v>1</v>
      </c>
      <c r="S11" s="823">
        <f t="shared" si="3"/>
        <v>1</v>
      </c>
      <c r="T11" s="851">
        <v>0</v>
      </c>
      <c r="U11" s="847">
        <v>0</v>
      </c>
      <c r="V11" s="840"/>
      <c r="W11" s="841">
        <f t="shared" si="4"/>
        <v>5</v>
      </c>
      <c r="X11" s="842" t="str">
        <f aca="true" t="shared" si="5" ref="X11:X56">T(B11)</f>
        <v>Гребінківський</v>
      </c>
      <c r="Y11" s="843"/>
      <c r="Z11" s="844"/>
      <c r="AA11" s="844"/>
      <c r="AB11" s="845"/>
      <c r="AC11" s="845"/>
      <c r="AD11" s="846"/>
      <c r="AE11" s="846"/>
      <c r="AF11" s="846"/>
      <c r="AG11" s="846"/>
      <c r="AH11" s="829"/>
      <c r="AI11" s="829"/>
    </row>
    <row r="12" spans="1:35" ht="12.75" customHeight="1">
      <c r="A12" s="831">
        <v>6</v>
      </c>
      <c r="B12" s="854"/>
      <c r="C12" s="847"/>
      <c r="D12" s="848"/>
      <c r="E12" s="848"/>
      <c r="F12" s="848"/>
      <c r="G12" s="577">
        <f t="shared" si="1"/>
        <v>0</v>
      </c>
      <c r="H12" s="849"/>
      <c r="I12" s="852"/>
      <c r="J12" s="849"/>
      <c r="K12" s="848"/>
      <c r="L12" s="849"/>
      <c r="M12" s="849"/>
      <c r="N12" s="849"/>
      <c r="O12" s="849"/>
      <c r="P12" s="849"/>
      <c r="Q12" s="849"/>
      <c r="R12" s="824">
        <f t="shared" si="2"/>
        <v>0</v>
      </c>
      <c r="S12" s="823">
        <f t="shared" si="3"/>
        <v>0</v>
      </c>
      <c r="T12" s="851">
        <v>0</v>
      </c>
      <c r="U12" s="847">
        <v>0</v>
      </c>
      <c r="V12" s="840"/>
      <c r="W12" s="841">
        <f t="shared" si="4"/>
        <v>6</v>
      </c>
      <c r="X12" s="842">
        <f t="shared" si="5"/>
      </c>
      <c r="Y12" s="843"/>
      <c r="Z12" s="844"/>
      <c r="AA12" s="844"/>
      <c r="AB12" s="845"/>
      <c r="AC12" s="845"/>
      <c r="AD12" s="846"/>
      <c r="AE12" s="846"/>
      <c r="AF12" s="846"/>
      <c r="AG12" s="846"/>
      <c r="AH12" s="829"/>
      <c r="AI12" s="829"/>
    </row>
    <row r="13" spans="1:35" ht="12.75" customHeight="1">
      <c r="A13" s="831">
        <v>7</v>
      </c>
      <c r="B13" s="854"/>
      <c r="C13" s="847"/>
      <c r="D13" s="848"/>
      <c r="E13" s="848"/>
      <c r="F13" s="848"/>
      <c r="G13" s="577">
        <f t="shared" si="1"/>
        <v>0</v>
      </c>
      <c r="H13" s="849"/>
      <c r="I13" s="852"/>
      <c r="J13" s="849"/>
      <c r="K13" s="848"/>
      <c r="L13" s="849"/>
      <c r="M13" s="849"/>
      <c r="N13" s="849"/>
      <c r="O13" s="849"/>
      <c r="P13" s="849"/>
      <c r="Q13" s="849"/>
      <c r="R13" s="824">
        <f t="shared" si="2"/>
        <v>0</v>
      </c>
      <c r="S13" s="823">
        <f t="shared" si="3"/>
        <v>0</v>
      </c>
      <c r="T13" s="851">
        <v>0</v>
      </c>
      <c r="U13" s="847">
        <v>0</v>
      </c>
      <c r="V13" s="840"/>
      <c r="W13" s="841">
        <f t="shared" si="4"/>
        <v>7</v>
      </c>
      <c r="X13" s="842">
        <f t="shared" si="5"/>
      </c>
      <c r="Y13" s="843"/>
      <c r="Z13" s="844"/>
      <c r="AA13" s="844"/>
      <c r="AB13" s="845"/>
      <c r="AC13" s="845"/>
      <c r="AD13" s="846"/>
      <c r="AE13" s="846"/>
      <c r="AF13" s="846"/>
      <c r="AG13" s="846"/>
      <c r="AH13" s="829"/>
      <c r="AI13" s="829"/>
    </row>
    <row r="14" spans="1:35" ht="12.75" customHeight="1">
      <c r="A14" s="831">
        <v>8</v>
      </c>
      <c r="B14" s="854"/>
      <c r="C14" s="847"/>
      <c r="D14" s="848"/>
      <c r="E14" s="848"/>
      <c r="F14" s="848"/>
      <c r="G14" s="577">
        <f t="shared" si="1"/>
        <v>0</v>
      </c>
      <c r="H14" s="849"/>
      <c r="I14" s="852"/>
      <c r="J14" s="849"/>
      <c r="K14" s="848"/>
      <c r="L14" s="849"/>
      <c r="M14" s="849"/>
      <c r="N14" s="849"/>
      <c r="O14" s="849"/>
      <c r="P14" s="849"/>
      <c r="Q14" s="849"/>
      <c r="R14" s="824">
        <f t="shared" si="2"/>
        <v>0</v>
      </c>
      <c r="S14" s="823">
        <f t="shared" si="3"/>
        <v>0</v>
      </c>
      <c r="T14" s="851">
        <v>0</v>
      </c>
      <c r="U14" s="847">
        <v>0</v>
      </c>
      <c r="V14" s="840"/>
      <c r="W14" s="841">
        <f t="shared" si="4"/>
        <v>8</v>
      </c>
      <c r="X14" s="842">
        <f t="shared" si="5"/>
      </c>
      <c r="Y14" s="843"/>
      <c r="Z14" s="844"/>
      <c r="AA14" s="844"/>
      <c r="AB14" s="845"/>
      <c r="AC14" s="845"/>
      <c r="AD14" s="846"/>
      <c r="AE14" s="846"/>
      <c r="AF14" s="846"/>
      <c r="AG14" s="846"/>
      <c r="AH14" s="829"/>
      <c r="AI14" s="829"/>
    </row>
    <row r="15" spans="1:35" ht="12.75" customHeight="1">
      <c r="A15" s="831">
        <v>9</v>
      </c>
      <c r="B15" s="854"/>
      <c r="C15" s="847"/>
      <c r="D15" s="848"/>
      <c r="E15" s="848"/>
      <c r="F15" s="848"/>
      <c r="G15" s="577">
        <f t="shared" si="1"/>
        <v>0</v>
      </c>
      <c r="H15" s="849"/>
      <c r="I15" s="852"/>
      <c r="J15" s="849"/>
      <c r="K15" s="848"/>
      <c r="L15" s="849"/>
      <c r="M15" s="849"/>
      <c r="N15" s="849"/>
      <c r="O15" s="849"/>
      <c r="P15" s="849"/>
      <c r="Q15" s="849"/>
      <c r="R15" s="824">
        <f t="shared" si="2"/>
        <v>0</v>
      </c>
      <c r="S15" s="823">
        <f t="shared" si="3"/>
        <v>0</v>
      </c>
      <c r="T15" s="851">
        <v>0</v>
      </c>
      <c r="U15" s="847">
        <v>0</v>
      </c>
      <c r="V15" s="840"/>
      <c r="W15" s="841">
        <f t="shared" si="4"/>
        <v>9</v>
      </c>
      <c r="X15" s="842">
        <f t="shared" si="5"/>
      </c>
      <c r="Y15" s="843"/>
      <c r="Z15" s="844"/>
      <c r="AA15" s="844"/>
      <c r="AB15" s="845"/>
      <c r="AC15" s="845"/>
      <c r="AD15" s="846"/>
      <c r="AE15" s="846"/>
      <c r="AF15" s="846"/>
      <c r="AG15" s="846"/>
      <c r="AH15" s="829"/>
      <c r="AI15" s="829"/>
    </row>
    <row r="16" spans="1:35" ht="12.75" customHeight="1">
      <c r="A16" s="831">
        <v>10</v>
      </c>
      <c r="B16" s="854"/>
      <c r="C16" s="847"/>
      <c r="D16" s="848"/>
      <c r="E16" s="848"/>
      <c r="F16" s="848"/>
      <c r="G16" s="577">
        <f t="shared" si="1"/>
        <v>0</v>
      </c>
      <c r="H16" s="849"/>
      <c r="I16" s="852"/>
      <c r="J16" s="849"/>
      <c r="K16" s="848"/>
      <c r="L16" s="849"/>
      <c r="M16" s="849"/>
      <c r="N16" s="849"/>
      <c r="O16" s="849"/>
      <c r="P16" s="849"/>
      <c r="Q16" s="849"/>
      <c r="R16" s="824">
        <f t="shared" si="2"/>
        <v>0</v>
      </c>
      <c r="S16" s="823">
        <f t="shared" si="3"/>
        <v>0</v>
      </c>
      <c r="T16" s="851">
        <v>0</v>
      </c>
      <c r="U16" s="847">
        <v>0</v>
      </c>
      <c r="V16" s="840"/>
      <c r="W16" s="841">
        <f t="shared" si="4"/>
        <v>10</v>
      </c>
      <c r="X16" s="842">
        <f t="shared" si="5"/>
      </c>
      <c r="Y16" s="843"/>
      <c r="Z16" s="844"/>
      <c r="AA16" s="844"/>
      <c r="AB16" s="845"/>
      <c r="AC16" s="845"/>
      <c r="AD16" s="846"/>
      <c r="AE16" s="846"/>
      <c r="AF16" s="846"/>
      <c r="AG16" s="846"/>
      <c r="AH16" s="829"/>
      <c r="AI16" s="829"/>
    </row>
    <row r="17" spans="1:35" ht="12.75" customHeight="1">
      <c r="A17" s="831">
        <v>11</v>
      </c>
      <c r="B17" s="854"/>
      <c r="C17" s="847"/>
      <c r="D17" s="848"/>
      <c r="E17" s="848"/>
      <c r="F17" s="848"/>
      <c r="G17" s="577">
        <f t="shared" si="1"/>
        <v>0</v>
      </c>
      <c r="H17" s="849"/>
      <c r="I17" s="849"/>
      <c r="J17" s="852"/>
      <c r="K17" s="849"/>
      <c r="L17" s="849"/>
      <c r="M17" s="849"/>
      <c r="N17" s="849"/>
      <c r="O17" s="849"/>
      <c r="P17" s="849"/>
      <c r="Q17" s="849"/>
      <c r="R17" s="824">
        <f t="shared" si="2"/>
        <v>0</v>
      </c>
      <c r="S17" s="823">
        <f t="shared" si="3"/>
        <v>0</v>
      </c>
      <c r="T17" s="851">
        <v>0</v>
      </c>
      <c r="U17" s="847">
        <v>0</v>
      </c>
      <c r="V17" s="840"/>
      <c r="W17" s="841">
        <f t="shared" si="4"/>
        <v>11</v>
      </c>
      <c r="X17" s="842">
        <f t="shared" si="5"/>
      </c>
      <c r="Y17" s="843"/>
      <c r="Z17" s="844"/>
      <c r="AA17" s="844"/>
      <c r="AB17" s="845"/>
      <c r="AC17" s="845"/>
      <c r="AD17" s="846"/>
      <c r="AE17" s="846"/>
      <c r="AF17" s="846"/>
      <c r="AG17" s="846"/>
      <c r="AH17" s="829"/>
      <c r="AI17" s="829"/>
    </row>
    <row r="18" spans="1:35" ht="12.75" customHeight="1">
      <c r="A18" s="831">
        <v>12</v>
      </c>
      <c r="B18" s="854"/>
      <c r="C18" s="847"/>
      <c r="D18" s="848"/>
      <c r="E18" s="848"/>
      <c r="F18" s="848"/>
      <c r="G18" s="577">
        <f t="shared" si="1"/>
        <v>0</v>
      </c>
      <c r="H18" s="849"/>
      <c r="I18" s="852"/>
      <c r="J18" s="849"/>
      <c r="K18" s="848"/>
      <c r="L18" s="849"/>
      <c r="M18" s="849"/>
      <c r="N18" s="849"/>
      <c r="O18" s="849"/>
      <c r="P18" s="849"/>
      <c r="Q18" s="849"/>
      <c r="R18" s="824">
        <f t="shared" si="2"/>
        <v>0</v>
      </c>
      <c r="S18" s="823">
        <f t="shared" si="3"/>
        <v>0</v>
      </c>
      <c r="T18" s="851">
        <v>0</v>
      </c>
      <c r="U18" s="847">
        <v>0</v>
      </c>
      <c r="V18" s="840"/>
      <c r="W18" s="841">
        <f t="shared" si="4"/>
        <v>12</v>
      </c>
      <c r="X18" s="842">
        <f t="shared" si="5"/>
      </c>
      <c r="Y18" s="843"/>
      <c r="Z18" s="844"/>
      <c r="AA18" s="844"/>
      <c r="AB18" s="845"/>
      <c r="AC18" s="845"/>
      <c r="AD18" s="846"/>
      <c r="AE18" s="846"/>
      <c r="AF18" s="846"/>
      <c r="AG18" s="846"/>
      <c r="AH18" s="829"/>
      <c r="AI18" s="829"/>
    </row>
    <row r="19" spans="1:35" ht="12.75" customHeight="1">
      <c r="A19" s="831">
        <v>13</v>
      </c>
      <c r="B19" s="854"/>
      <c r="C19" s="847"/>
      <c r="D19" s="848"/>
      <c r="E19" s="848"/>
      <c r="F19" s="848"/>
      <c r="G19" s="577">
        <f t="shared" si="1"/>
        <v>0</v>
      </c>
      <c r="H19" s="849"/>
      <c r="I19" s="852"/>
      <c r="J19" s="849"/>
      <c r="K19" s="848"/>
      <c r="L19" s="849"/>
      <c r="M19" s="849"/>
      <c r="N19" s="849"/>
      <c r="O19" s="849"/>
      <c r="P19" s="849"/>
      <c r="Q19" s="849"/>
      <c r="R19" s="824">
        <f t="shared" si="2"/>
        <v>0</v>
      </c>
      <c r="S19" s="823">
        <f t="shared" si="3"/>
        <v>0</v>
      </c>
      <c r="T19" s="851">
        <v>0</v>
      </c>
      <c r="U19" s="847">
        <v>0</v>
      </c>
      <c r="V19" s="840"/>
      <c r="W19" s="841">
        <f t="shared" si="4"/>
        <v>13</v>
      </c>
      <c r="X19" s="842">
        <f t="shared" si="5"/>
      </c>
      <c r="Y19" s="843"/>
      <c r="Z19" s="844"/>
      <c r="AA19" s="844"/>
      <c r="AB19" s="845"/>
      <c r="AC19" s="845"/>
      <c r="AD19" s="846"/>
      <c r="AE19" s="846"/>
      <c r="AF19" s="846"/>
      <c r="AG19" s="846"/>
      <c r="AH19" s="829"/>
      <c r="AI19" s="829"/>
    </row>
    <row r="20" spans="1:35" ht="13.5" customHeight="1">
      <c r="A20" s="831">
        <v>14</v>
      </c>
      <c r="B20" s="854"/>
      <c r="C20" s="847"/>
      <c r="D20" s="848"/>
      <c r="E20" s="848"/>
      <c r="F20" s="848"/>
      <c r="G20" s="577">
        <f t="shared" si="1"/>
        <v>0</v>
      </c>
      <c r="H20" s="849"/>
      <c r="I20" s="852"/>
      <c r="J20" s="849"/>
      <c r="K20" s="848"/>
      <c r="L20" s="849"/>
      <c r="M20" s="849"/>
      <c r="N20" s="849"/>
      <c r="O20" s="849"/>
      <c r="P20" s="849"/>
      <c r="Q20" s="849"/>
      <c r="R20" s="824">
        <f t="shared" si="2"/>
        <v>0</v>
      </c>
      <c r="S20" s="823">
        <f t="shared" si="3"/>
        <v>0</v>
      </c>
      <c r="T20" s="851">
        <v>0</v>
      </c>
      <c r="U20" s="847">
        <v>0</v>
      </c>
      <c r="V20" s="840"/>
      <c r="W20" s="841">
        <f t="shared" si="4"/>
        <v>14</v>
      </c>
      <c r="X20" s="842">
        <f t="shared" si="5"/>
      </c>
      <c r="Y20" s="843"/>
      <c r="Z20" s="844"/>
      <c r="AA20" s="844"/>
      <c r="AB20" s="845"/>
      <c r="AC20" s="845"/>
      <c r="AD20" s="846"/>
      <c r="AE20" s="846"/>
      <c r="AF20" s="846"/>
      <c r="AG20" s="846"/>
      <c r="AH20" s="829"/>
      <c r="AI20" s="829"/>
    </row>
    <row r="21" spans="1:35" ht="12.75" customHeight="1">
      <c r="A21" s="831">
        <v>15</v>
      </c>
      <c r="B21" s="854"/>
      <c r="C21" s="847"/>
      <c r="D21" s="848"/>
      <c r="E21" s="848"/>
      <c r="F21" s="848"/>
      <c r="G21" s="577">
        <f t="shared" si="1"/>
        <v>0</v>
      </c>
      <c r="H21" s="849"/>
      <c r="I21" s="852"/>
      <c r="J21" s="849"/>
      <c r="K21" s="848"/>
      <c r="L21" s="849"/>
      <c r="M21" s="849"/>
      <c r="N21" s="849"/>
      <c r="O21" s="849"/>
      <c r="P21" s="849"/>
      <c r="Q21" s="849"/>
      <c r="R21" s="824">
        <f t="shared" si="2"/>
        <v>0</v>
      </c>
      <c r="S21" s="823">
        <f t="shared" si="3"/>
        <v>0</v>
      </c>
      <c r="T21" s="851">
        <v>0</v>
      </c>
      <c r="U21" s="847">
        <v>0</v>
      </c>
      <c r="V21" s="840"/>
      <c r="W21" s="841">
        <f t="shared" si="4"/>
        <v>15</v>
      </c>
      <c r="X21" s="842">
        <f t="shared" si="5"/>
      </c>
      <c r="Y21" s="843"/>
      <c r="Z21" s="844"/>
      <c r="AA21" s="844"/>
      <c r="AB21" s="845"/>
      <c r="AC21" s="845"/>
      <c r="AD21" s="846"/>
      <c r="AE21" s="846"/>
      <c r="AF21" s="846"/>
      <c r="AG21" s="846"/>
      <c r="AH21" s="829"/>
      <c r="AI21" s="829"/>
    </row>
    <row r="22" spans="1:35" ht="12.75" customHeight="1">
      <c r="A22" s="831">
        <v>16</v>
      </c>
      <c r="B22" s="854"/>
      <c r="C22" s="847"/>
      <c r="D22" s="848"/>
      <c r="E22" s="848"/>
      <c r="F22" s="848"/>
      <c r="G22" s="577">
        <f t="shared" si="1"/>
        <v>0</v>
      </c>
      <c r="H22" s="849"/>
      <c r="I22" s="852"/>
      <c r="J22" s="849"/>
      <c r="K22" s="848"/>
      <c r="L22" s="849"/>
      <c r="M22" s="849"/>
      <c r="N22" s="849"/>
      <c r="O22" s="849"/>
      <c r="P22" s="849"/>
      <c r="Q22" s="849"/>
      <c r="R22" s="824">
        <f t="shared" si="2"/>
        <v>0</v>
      </c>
      <c r="S22" s="823">
        <f t="shared" si="3"/>
        <v>0</v>
      </c>
      <c r="T22" s="851">
        <v>0</v>
      </c>
      <c r="U22" s="847">
        <v>0</v>
      </c>
      <c r="V22" s="840"/>
      <c r="W22" s="841">
        <f t="shared" si="4"/>
        <v>16</v>
      </c>
      <c r="X22" s="842">
        <f t="shared" si="5"/>
      </c>
      <c r="Y22" s="843"/>
      <c r="Z22" s="844"/>
      <c r="AA22" s="844"/>
      <c r="AB22" s="845"/>
      <c r="AC22" s="845"/>
      <c r="AD22" s="846"/>
      <c r="AE22" s="846"/>
      <c r="AF22" s="846"/>
      <c r="AG22" s="846"/>
      <c r="AH22" s="829"/>
      <c r="AI22" s="829"/>
    </row>
    <row r="23" spans="1:35" ht="13.5" customHeight="1">
      <c r="A23" s="831">
        <v>17</v>
      </c>
      <c r="B23" s="854"/>
      <c r="C23" s="847"/>
      <c r="D23" s="848"/>
      <c r="E23" s="848"/>
      <c r="F23" s="848"/>
      <c r="G23" s="577">
        <f t="shared" si="1"/>
        <v>0</v>
      </c>
      <c r="H23" s="849"/>
      <c r="I23" s="852"/>
      <c r="J23" s="849"/>
      <c r="K23" s="848"/>
      <c r="L23" s="849"/>
      <c r="M23" s="849"/>
      <c r="N23" s="849"/>
      <c r="O23" s="849"/>
      <c r="P23" s="849"/>
      <c r="Q23" s="849"/>
      <c r="R23" s="824">
        <f t="shared" si="2"/>
        <v>0</v>
      </c>
      <c r="S23" s="823">
        <f t="shared" si="3"/>
        <v>0</v>
      </c>
      <c r="T23" s="851">
        <v>0</v>
      </c>
      <c r="U23" s="847">
        <v>0</v>
      </c>
      <c r="V23" s="840"/>
      <c r="W23" s="841">
        <f t="shared" si="4"/>
        <v>17</v>
      </c>
      <c r="X23" s="842">
        <f t="shared" si="5"/>
      </c>
      <c r="Y23" s="843"/>
      <c r="Z23" s="844"/>
      <c r="AA23" s="844"/>
      <c r="AB23" s="845"/>
      <c r="AC23" s="845"/>
      <c r="AD23" s="846"/>
      <c r="AE23" s="846"/>
      <c r="AF23" s="846"/>
      <c r="AG23" s="846"/>
      <c r="AH23" s="829"/>
      <c r="AI23" s="829"/>
    </row>
    <row r="24" spans="1:35" ht="12.75" customHeight="1">
      <c r="A24" s="831">
        <v>18</v>
      </c>
      <c r="B24" s="854"/>
      <c r="C24" s="847"/>
      <c r="D24" s="848"/>
      <c r="E24" s="848"/>
      <c r="F24" s="848"/>
      <c r="G24" s="577">
        <f t="shared" si="1"/>
        <v>0</v>
      </c>
      <c r="H24" s="849"/>
      <c r="I24" s="852"/>
      <c r="J24" s="849"/>
      <c r="K24" s="848"/>
      <c r="L24" s="849"/>
      <c r="M24" s="849"/>
      <c r="N24" s="849"/>
      <c r="O24" s="849"/>
      <c r="P24" s="849"/>
      <c r="Q24" s="849"/>
      <c r="R24" s="824">
        <f t="shared" si="2"/>
        <v>0</v>
      </c>
      <c r="S24" s="823">
        <f t="shared" si="3"/>
        <v>0</v>
      </c>
      <c r="T24" s="851">
        <v>0</v>
      </c>
      <c r="U24" s="847">
        <v>0</v>
      </c>
      <c r="V24" s="840"/>
      <c r="W24" s="841">
        <f t="shared" si="4"/>
        <v>18</v>
      </c>
      <c r="X24" s="842">
        <f t="shared" si="5"/>
      </c>
      <c r="Y24" s="843"/>
      <c r="Z24" s="844"/>
      <c r="AA24" s="844"/>
      <c r="AB24" s="845"/>
      <c r="AC24" s="845"/>
      <c r="AD24" s="846"/>
      <c r="AE24" s="846"/>
      <c r="AF24" s="846"/>
      <c r="AG24" s="846"/>
      <c r="AH24" s="829"/>
      <c r="AI24" s="829"/>
    </row>
    <row r="25" spans="1:35" ht="12.75" customHeight="1">
      <c r="A25" s="831">
        <v>19</v>
      </c>
      <c r="B25" s="854"/>
      <c r="C25" s="847"/>
      <c r="D25" s="848"/>
      <c r="E25" s="848"/>
      <c r="F25" s="848"/>
      <c r="G25" s="577">
        <f t="shared" si="1"/>
        <v>0</v>
      </c>
      <c r="H25" s="849"/>
      <c r="I25" s="852"/>
      <c r="J25" s="849"/>
      <c r="K25" s="848"/>
      <c r="L25" s="849"/>
      <c r="M25" s="849"/>
      <c r="N25" s="849"/>
      <c r="O25" s="849"/>
      <c r="P25" s="849"/>
      <c r="Q25" s="849"/>
      <c r="R25" s="824">
        <f t="shared" si="2"/>
        <v>0</v>
      </c>
      <c r="S25" s="823">
        <f t="shared" si="3"/>
        <v>0</v>
      </c>
      <c r="T25" s="851">
        <v>0</v>
      </c>
      <c r="U25" s="847">
        <v>0</v>
      </c>
      <c r="V25" s="840"/>
      <c r="W25" s="841">
        <f t="shared" si="4"/>
        <v>19</v>
      </c>
      <c r="X25" s="842">
        <f t="shared" si="5"/>
      </c>
      <c r="Y25" s="843"/>
      <c r="Z25" s="844"/>
      <c r="AA25" s="844"/>
      <c r="AB25" s="845"/>
      <c r="AC25" s="845"/>
      <c r="AD25" s="846"/>
      <c r="AE25" s="846"/>
      <c r="AF25" s="846"/>
      <c r="AG25" s="846"/>
      <c r="AH25" s="829"/>
      <c r="AI25" s="829"/>
    </row>
    <row r="26" spans="1:35" ht="12.75" customHeight="1">
      <c r="A26" s="831">
        <v>20</v>
      </c>
      <c r="B26" s="854"/>
      <c r="C26" s="847"/>
      <c r="D26" s="848"/>
      <c r="E26" s="848"/>
      <c r="F26" s="848"/>
      <c r="G26" s="577">
        <f t="shared" si="1"/>
        <v>0</v>
      </c>
      <c r="H26" s="849"/>
      <c r="I26" s="852"/>
      <c r="J26" s="849"/>
      <c r="K26" s="848"/>
      <c r="L26" s="849"/>
      <c r="M26" s="849"/>
      <c r="N26" s="849"/>
      <c r="O26" s="849"/>
      <c r="P26" s="849"/>
      <c r="Q26" s="849"/>
      <c r="R26" s="824">
        <f t="shared" si="2"/>
        <v>0</v>
      </c>
      <c r="S26" s="823">
        <f t="shared" si="3"/>
        <v>0</v>
      </c>
      <c r="T26" s="851">
        <v>0</v>
      </c>
      <c r="U26" s="847">
        <v>0</v>
      </c>
      <c r="V26" s="840"/>
      <c r="W26" s="841">
        <f t="shared" si="4"/>
        <v>20</v>
      </c>
      <c r="X26" s="842">
        <f t="shared" si="5"/>
      </c>
      <c r="Y26" s="843"/>
      <c r="Z26" s="844"/>
      <c r="AA26" s="844"/>
      <c r="AB26" s="845"/>
      <c r="AC26" s="845"/>
      <c r="AD26" s="846"/>
      <c r="AE26" s="846"/>
      <c r="AF26" s="846"/>
      <c r="AG26" s="846"/>
      <c r="AH26" s="829"/>
      <c r="AI26" s="829"/>
    </row>
    <row r="27" spans="1:35" ht="12.75" customHeight="1">
      <c r="A27" s="831">
        <v>21</v>
      </c>
      <c r="B27" s="854"/>
      <c r="C27" s="847"/>
      <c r="D27" s="848"/>
      <c r="E27" s="848"/>
      <c r="F27" s="848"/>
      <c r="G27" s="577">
        <f t="shared" si="1"/>
        <v>0</v>
      </c>
      <c r="H27" s="849"/>
      <c r="I27" s="852"/>
      <c r="J27" s="849"/>
      <c r="K27" s="848"/>
      <c r="L27" s="849"/>
      <c r="M27" s="849"/>
      <c r="N27" s="849"/>
      <c r="O27" s="849"/>
      <c r="P27" s="849"/>
      <c r="Q27" s="849"/>
      <c r="R27" s="824">
        <f t="shared" si="2"/>
        <v>0</v>
      </c>
      <c r="S27" s="823">
        <f t="shared" si="3"/>
        <v>0</v>
      </c>
      <c r="T27" s="851">
        <v>0</v>
      </c>
      <c r="U27" s="847">
        <v>0</v>
      </c>
      <c r="V27" s="840"/>
      <c r="W27" s="841">
        <f t="shared" si="4"/>
        <v>21</v>
      </c>
      <c r="X27" s="842">
        <f t="shared" si="5"/>
      </c>
      <c r="Y27" s="843"/>
      <c r="Z27" s="844"/>
      <c r="AA27" s="844"/>
      <c r="AB27" s="845"/>
      <c r="AC27" s="845"/>
      <c r="AD27" s="846"/>
      <c r="AE27" s="846"/>
      <c r="AF27" s="846"/>
      <c r="AG27" s="846"/>
      <c r="AH27" s="829"/>
      <c r="AI27" s="829"/>
    </row>
    <row r="28" spans="1:35" ht="13.5" customHeight="1">
      <c r="A28" s="831">
        <v>22</v>
      </c>
      <c r="B28" s="854"/>
      <c r="C28" s="847"/>
      <c r="D28" s="848"/>
      <c r="E28" s="848"/>
      <c r="F28" s="848"/>
      <c r="G28" s="577">
        <f t="shared" si="1"/>
        <v>0</v>
      </c>
      <c r="H28" s="849"/>
      <c r="I28" s="852"/>
      <c r="J28" s="849"/>
      <c r="K28" s="848"/>
      <c r="L28" s="849"/>
      <c r="M28" s="849"/>
      <c r="N28" s="849"/>
      <c r="O28" s="849"/>
      <c r="P28" s="849"/>
      <c r="Q28" s="849"/>
      <c r="R28" s="824">
        <f t="shared" si="2"/>
        <v>0</v>
      </c>
      <c r="S28" s="823">
        <f t="shared" si="3"/>
        <v>0</v>
      </c>
      <c r="T28" s="851">
        <v>0</v>
      </c>
      <c r="U28" s="847">
        <v>0</v>
      </c>
      <c r="V28" s="840"/>
      <c r="W28" s="841">
        <f t="shared" si="4"/>
        <v>22</v>
      </c>
      <c r="X28" s="842">
        <f t="shared" si="5"/>
      </c>
      <c r="Y28" s="843"/>
      <c r="Z28" s="844"/>
      <c r="AA28" s="844"/>
      <c r="AB28" s="845"/>
      <c r="AC28" s="845"/>
      <c r="AD28" s="846"/>
      <c r="AE28" s="846"/>
      <c r="AF28" s="846"/>
      <c r="AG28" s="846"/>
      <c r="AH28" s="829"/>
      <c r="AI28" s="829"/>
    </row>
    <row r="29" spans="1:35" ht="14.25" customHeight="1">
      <c r="A29" s="831">
        <v>23</v>
      </c>
      <c r="B29" s="854"/>
      <c r="C29" s="847"/>
      <c r="D29" s="848"/>
      <c r="E29" s="848"/>
      <c r="F29" s="848"/>
      <c r="G29" s="577">
        <f t="shared" si="1"/>
        <v>0</v>
      </c>
      <c r="H29" s="849"/>
      <c r="I29" s="852"/>
      <c r="J29" s="849"/>
      <c r="K29" s="848"/>
      <c r="L29" s="849"/>
      <c r="M29" s="849"/>
      <c r="N29" s="849"/>
      <c r="O29" s="849"/>
      <c r="P29" s="849"/>
      <c r="Q29" s="849"/>
      <c r="R29" s="824">
        <f t="shared" si="2"/>
        <v>0</v>
      </c>
      <c r="S29" s="823">
        <f t="shared" si="3"/>
        <v>0</v>
      </c>
      <c r="T29" s="851">
        <v>0</v>
      </c>
      <c r="U29" s="847">
        <v>0</v>
      </c>
      <c r="V29" s="840"/>
      <c r="W29" s="841">
        <f t="shared" si="4"/>
        <v>23</v>
      </c>
      <c r="X29" s="842">
        <f t="shared" si="5"/>
      </c>
      <c r="Y29" s="843"/>
      <c r="Z29" s="844"/>
      <c r="AA29" s="844"/>
      <c r="AB29" s="845"/>
      <c r="AC29" s="845"/>
      <c r="AD29" s="846"/>
      <c r="AE29" s="846"/>
      <c r="AF29" s="846"/>
      <c r="AG29" s="846"/>
      <c r="AH29" s="829"/>
      <c r="AI29" s="829"/>
    </row>
    <row r="30" spans="1:35" ht="15" customHeight="1">
      <c r="A30" s="831">
        <v>24</v>
      </c>
      <c r="B30" s="854"/>
      <c r="C30" s="847"/>
      <c r="D30" s="848"/>
      <c r="E30" s="848"/>
      <c r="F30" s="848"/>
      <c r="G30" s="577">
        <f t="shared" si="1"/>
        <v>0</v>
      </c>
      <c r="H30" s="849"/>
      <c r="I30" s="852"/>
      <c r="J30" s="849"/>
      <c r="K30" s="848"/>
      <c r="L30" s="849"/>
      <c r="M30" s="849"/>
      <c r="N30" s="849"/>
      <c r="O30" s="849"/>
      <c r="P30" s="849"/>
      <c r="Q30" s="849"/>
      <c r="R30" s="824">
        <f t="shared" si="2"/>
        <v>0</v>
      </c>
      <c r="S30" s="823">
        <f t="shared" si="3"/>
        <v>0</v>
      </c>
      <c r="T30" s="851">
        <v>0</v>
      </c>
      <c r="U30" s="847">
        <v>0</v>
      </c>
      <c r="V30" s="840"/>
      <c r="W30" s="841">
        <f t="shared" si="4"/>
        <v>24</v>
      </c>
      <c r="X30" s="842">
        <f t="shared" si="5"/>
      </c>
      <c r="Y30" s="843"/>
      <c r="Z30" s="844"/>
      <c r="AA30" s="844"/>
      <c r="AB30" s="845"/>
      <c r="AC30" s="845"/>
      <c r="AD30" s="846"/>
      <c r="AE30" s="846"/>
      <c r="AF30" s="846"/>
      <c r="AG30" s="846"/>
      <c r="AH30" s="829"/>
      <c r="AI30" s="829"/>
    </row>
    <row r="31" spans="1:35" ht="15" customHeight="1">
      <c r="A31" s="831">
        <v>25</v>
      </c>
      <c r="B31" s="854"/>
      <c r="C31" s="847"/>
      <c r="D31" s="848"/>
      <c r="E31" s="848"/>
      <c r="F31" s="848"/>
      <c r="G31" s="577">
        <f t="shared" si="1"/>
        <v>0</v>
      </c>
      <c r="H31" s="849"/>
      <c r="I31" s="852"/>
      <c r="J31" s="849"/>
      <c r="K31" s="848"/>
      <c r="L31" s="849"/>
      <c r="M31" s="849"/>
      <c r="N31" s="849"/>
      <c r="O31" s="849"/>
      <c r="P31" s="849"/>
      <c r="Q31" s="849"/>
      <c r="R31" s="824">
        <f t="shared" si="2"/>
        <v>0</v>
      </c>
      <c r="S31" s="823">
        <f t="shared" si="3"/>
        <v>0</v>
      </c>
      <c r="T31" s="851">
        <v>0</v>
      </c>
      <c r="U31" s="847">
        <v>0</v>
      </c>
      <c r="V31" s="840"/>
      <c r="W31" s="841">
        <f t="shared" si="4"/>
        <v>25</v>
      </c>
      <c r="X31" s="842">
        <f t="shared" si="5"/>
      </c>
      <c r="Y31" s="843"/>
      <c r="Z31" s="844"/>
      <c r="AA31" s="844"/>
      <c r="AB31" s="845"/>
      <c r="AC31" s="845"/>
      <c r="AD31" s="846"/>
      <c r="AE31" s="846"/>
      <c r="AF31" s="846"/>
      <c r="AG31" s="846"/>
      <c r="AH31" s="829"/>
      <c r="AI31" s="829"/>
    </row>
    <row r="32" spans="1:35" ht="14.25" customHeight="1">
      <c r="A32" s="831">
        <v>26</v>
      </c>
      <c r="B32" s="854"/>
      <c r="C32" s="847"/>
      <c r="D32" s="848"/>
      <c r="E32" s="848"/>
      <c r="F32" s="848"/>
      <c r="G32" s="577">
        <f t="shared" si="1"/>
        <v>0</v>
      </c>
      <c r="H32" s="849"/>
      <c r="I32" s="852"/>
      <c r="J32" s="849"/>
      <c r="K32" s="848"/>
      <c r="L32" s="849"/>
      <c r="M32" s="849"/>
      <c r="N32" s="849"/>
      <c r="O32" s="849"/>
      <c r="P32" s="849"/>
      <c r="Q32" s="849"/>
      <c r="R32" s="824">
        <f t="shared" si="2"/>
        <v>0</v>
      </c>
      <c r="S32" s="823">
        <f t="shared" si="3"/>
        <v>0</v>
      </c>
      <c r="T32" s="851">
        <v>0</v>
      </c>
      <c r="U32" s="847">
        <v>0</v>
      </c>
      <c r="V32" s="840"/>
      <c r="W32" s="841">
        <f t="shared" si="4"/>
        <v>26</v>
      </c>
      <c r="X32" s="842">
        <f t="shared" si="5"/>
      </c>
      <c r="Y32" s="843"/>
      <c r="Z32" s="844"/>
      <c r="AA32" s="844"/>
      <c r="AB32" s="845"/>
      <c r="AC32" s="845"/>
      <c r="AD32" s="846"/>
      <c r="AE32" s="846"/>
      <c r="AF32" s="846"/>
      <c r="AG32" s="846"/>
      <c r="AH32" s="829"/>
      <c r="AI32" s="829"/>
    </row>
    <row r="33" spans="1:35" ht="14.25" customHeight="1">
      <c r="A33" s="831">
        <v>27</v>
      </c>
      <c r="B33" s="854"/>
      <c r="C33" s="847"/>
      <c r="D33" s="848"/>
      <c r="E33" s="848"/>
      <c r="F33" s="848"/>
      <c r="G33" s="577">
        <f t="shared" si="1"/>
        <v>0</v>
      </c>
      <c r="H33" s="849"/>
      <c r="I33" s="852"/>
      <c r="J33" s="849"/>
      <c r="K33" s="848"/>
      <c r="L33" s="849"/>
      <c r="M33" s="849"/>
      <c r="N33" s="849"/>
      <c r="O33" s="849"/>
      <c r="P33" s="849"/>
      <c r="Q33" s="849"/>
      <c r="R33" s="824">
        <f t="shared" si="2"/>
        <v>0</v>
      </c>
      <c r="S33" s="823">
        <f t="shared" si="3"/>
        <v>0</v>
      </c>
      <c r="T33" s="851">
        <v>0</v>
      </c>
      <c r="U33" s="847">
        <v>0</v>
      </c>
      <c r="V33" s="840"/>
      <c r="W33" s="841">
        <f t="shared" si="4"/>
        <v>27</v>
      </c>
      <c r="X33" s="842">
        <f t="shared" si="5"/>
      </c>
      <c r="Y33" s="843"/>
      <c r="Z33" s="844"/>
      <c r="AA33" s="844"/>
      <c r="AB33" s="845"/>
      <c r="AC33" s="845"/>
      <c r="AD33" s="846"/>
      <c r="AE33" s="846"/>
      <c r="AF33" s="846"/>
      <c r="AG33" s="846"/>
      <c r="AH33" s="829"/>
      <c r="AI33" s="829"/>
    </row>
    <row r="34" spans="1:35" ht="15" customHeight="1">
      <c r="A34" s="831">
        <v>28</v>
      </c>
      <c r="B34" s="854"/>
      <c r="C34" s="847"/>
      <c r="D34" s="848"/>
      <c r="E34" s="848"/>
      <c r="F34" s="848"/>
      <c r="G34" s="577">
        <f t="shared" si="1"/>
        <v>0</v>
      </c>
      <c r="H34" s="849"/>
      <c r="I34" s="852"/>
      <c r="J34" s="849"/>
      <c r="K34" s="848"/>
      <c r="L34" s="849"/>
      <c r="M34" s="849"/>
      <c r="N34" s="849"/>
      <c r="O34" s="849"/>
      <c r="P34" s="849"/>
      <c r="Q34" s="849"/>
      <c r="R34" s="824">
        <f t="shared" si="2"/>
        <v>0</v>
      </c>
      <c r="S34" s="823">
        <f t="shared" si="3"/>
        <v>0</v>
      </c>
      <c r="T34" s="851">
        <v>0</v>
      </c>
      <c r="U34" s="847">
        <v>0</v>
      </c>
      <c r="V34" s="840"/>
      <c r="W34" s="841">
        <f t="shared" si="4"/>
        <v>28</v>
      </c>
      <c r="X34" s="842">
        <f t="shared" si="5"/>
      </c>
      <c r="Y34" s="843"/>
      <c r="Z34" s="844"/>
      <c r="AA34" s="844"/>
      <c r="AB34" s="845"/>
      <c r="AC34" s="845"/>
      <c r="AD34" s="846"/>
      <c r="AE34" s="846"/>
      <c r="AF34" s="846"/>
      <c r="AG34" s="846"/>
      <c r="AH34" s="829"/>
      <c r="AI34" s="829"/>
    </row>
    <row r="35" spans="1:35" ht="15" customHeight="1">
      <c r="A35" s="831">
        <v>29</v>
      </c>
      <c r="B35" s="854"/>
      <c r="C35" s="847"/>
      <c r="D35" s="848"/>
      <c r="E35" s="848"/>
      <c r="F35" s="848"/>
      <c r="G35" s="577">
        <f t="shared" si="1"/>
        <v>0</v>
      </c>
      <c r="H35" s="849"/>
      <c r="I35" s="852"/>
      <c r="J35" s="849"/>
      <c r="K35" s="848"/>
      <c r="L35" s="849"/>
      <c r="M35" s="849"/>
      <c r="N35" s="849"/>
      <c r="O35" s="849"/>
      <c r="P35" s="849"/>
      <c r="Q35" s="849"/>
      <c r="R35" s="824">
        <f t="shared" si="2"/>
        <v>0</v>
      </c>
      <c r="S35" s="823">
        <f t="shared" si="3"/>
        <v>0</v>
      </c>
      <c r="T35" s="851">
        <v>0</v>
      </c>
      <c r="U35" s="847">
        <v>0</v>
      </c>
      <c r="V35" s="840"/>
      <c r="W35" s="841">
        <f t="shared" si="4"/>
        <v>29</v>
      </c>
      <c r="X35" s="842">
        <f t="shared" si="5"/>
      </c>
      <c r="Y35" s="843"/>
      <c r="Z35" s="844"/>
      <c r="AA35" s="844"/>
      <c r="AB35" s="845"/>
      <c r="AC35" s="845"/>
      <c r="AD35" s="846"/>
      <c r="AE35" s="846"/>
      <c r="AF35" s="846"/>
      <c r="AG35" s="846"/>
      <c r="AH35" s="829"/>
      <c r="AI35" s="829"/>
    </row>
    <row r="36" spans="1:35" ht="14.25" customHeight="1">
      <c r="A36" s="831">
        <v>30</v>
      </c>
      <c r="B36" s="854"/>
      <c r="C36" s="847"/>
      <c r="D36" s="848"/>
      <c r="E36" s="848"/>
      <c r="F36" s="848"/>
      <c r="G36" s="577">
        <f t="shared" si="1"/>
        <v>0</v>
      </c>
      <c r="H36" s="849"/>
      <c r="I36" s="852"/>
      <c r="J36" s="849"/>
      <c r="K36" s="848"/>
      <c r="L36" s="849"/>
      <c r="M36" s="849"/>
      <c r="N36" s="849"/>
      <c r="O36" s="849"/>
      <c r="P36" s="849"/>
      <c r="Q36" s="849"/>
      <c r="R36" s="824">
        <f t="shared" si="2"/>
        <v>0</v>
      </c>
      <c r="S36" s="823">
        <f t="shared" si="3"/>
        <v>0</v>
      </c>
      <c r="T36" s="851">
        <v>0</v>
      </c>
      <c r="U36" s="847">
        <v>0</v>
      </c>
      <c r="V36" s="840"/>
      <c r="W36" s="841">
        <f t="shared" si="4"/>
        <v>30</v>
      </c>
      <c r="X36" s="842">
        <f t="shared" si="5"/>
      </c>
      <c r="Y36" s="843"/>
      <c r="Z36" s="844"/>
      <c r="AA36" s="844"/>
      <c r="AB36" s="845"/>
      <c r="AC36" s="845"/>
      <c r="AD36" s="846"/>
      <c r="AE36" s="846"/>
      <c r="AF36" s="846"/>
      <c r="AG36" s="846"/>
      <c r="AH36" s="829"/>
      <c r="AI36" s="829"/>
    </row>
    <row r="37" spans="1:35" ht="15" customHeight="1">
      <c r="A37" s="831">
        <v>31</v>
      </c>
      <c r="B37" s="854"/>
      <c r="C37" s="847"/>
      <c r="D37" s="848"/>
      <c r="E37" s="848"/>
      <c r="F37" s="848"/>
      <c r="G37" s="577">
        <f t="shared" si="1"/>
        <v>0</v>
      </c>
      <c r="H37" s="849"/>
      <c r="I37" s="850"/>
      <c r="J37" s="849"/>
      <c r="K37" s="848"/>
      <c r="L37" s="849"/>
      <c r="M37" s="849"/>
      <c r="N37" s="849"/>
      <c r="O37" s="849"/>
      <c r="P37" s="849"/>
      <c r="Q37" s="849"/>
      <c r="R37" s="824">
        <f t="shared" si="2"/>
        <v>0</v>
      </c>
      <c r="S37" s="823">
        <f t="shared" si="3"/>
        <v>0</v>
      </c>
      <c r="T37" s="851">
        <v>0</v>
      </c>
      <c r="U37" s="847">
        <v>0</v>
      </c>
      <c r="V37" s="840"/>
      <c r="W37" s="841">
        <f t="shared" si="4"/>
        <v>31</v>
      </c>
      <c r="X37" s="842">
        <f t="shared" si="5"/>
      </c>
      <c r="Y37" s="843"/>
      <c r="Z37" s="844"/>
      <c r="AA37" s="844"/>
      <c r="AB37" s="845"/>
      <c r="AC37" s="845"/>
      <c r="AD37" s="846"/>
      <c r="AE37" s="846"/>
      <c r="AF37" s="846"/>
      <c r="AG37" s="846"/>
      <c r="AH37" s="829"/>
      <c r="AI37" s="829"/>
    </row>
    <row r="38" spans="1:35" ht="14.25" customHeight="1">
      <c r="A38" s="831">
        <v>32</v>
      </c>
      <c r="B38" s="854"/>
      <c r="C38" s="847"/>
      <c r="D38" s="848"/>
      <c r="E38" s="848"/>
      <c r="F38" s="848"/>
      <c r="G38" s="577">
        <f t="shared" si="1"/>
        <v>0</v>
      </c>
      <c r="H38" s="849"/>
      <c r="I38" s="852"/>
      <c r="J38" s="849"/>
      <c r="K38" s="848"/>
      <c r="L38" s="849"/>
      <c r="M38" s="849"/>
      <c r="N38" s="849"/>
      <c r="O38" s="849"/>
      <c r="P38" s="849"/>
      <c r="Q38" s="849"/>
      <c r="R38" s="824">
        <f t="shared" si="2"/>
        <v>0</v>
      </c>
      <c r="S38" s="823">
        <f t="shared" si="3"/>
        <v>0</v>
      </c>
      <c r="T38" s="851">
        <v>0</v>
      </c>
      <c r="U38" s="847">
        <v>0</v>
      </c>
      <c r="V38" s="840"/>
      <c r="W38" s="841">
        <f t="shared" si="4"/>
        <v>32</v>
      </c>
      <c r="X38" s="842">
        <f t="shared" si="5"/>
      </c>
      <c r="Y38" s="843"/>
      <c r="Z38" s="844"/>
      <c r="AA38" s="844"/>
      <c r="AB38" s="845"/>
      <c r="AC38" s="845"/>
      <c r="AD38" s="846"/>
      <c r="AE38" s="846"/>
      <c r="AF38" s="846"/>
      <c r="AG38" s="846"/>
      <c r="AH38" s="829"/>
      <c r="AI38" s="829"/>
    </row>
    <row r="39" spans="1:35" ht="15.75" customHeight="1">
      <c r="A39" s="831">
        <v>33</v>
      </c>
      <c r="B39" s="854"/>
      <c r="C39" s="847"/>
      <c r="D39" s="848"/>
      <c r="E39" s="848"/>
      <c r="F39" s="848"/>
      <c r="G39" s="577">
        <f t="shared" si="1"/>
        <v>0</v>
      </c>
      <c r="H39" s="849"/>
      <c r="I39" s="852"/>
      <c r="J39" s="849"/>
      <c r="K39" s="848"/>
      <c r="L39" s="849"/>
      <c r="M39" s="849"/>
      <c r="N39" s="849"/>
      <c r="O39" s="849"/>
      <c r="P39" s="849"/>
      <c r="Q39" s="849"/>
      <c r="R39" s="824">
        <f t="shared" si="2"/>
        <v>0</v>
      </c>
      <c r="S39" s="823">
        <f t="shared" si="3"/>
        <v>0</v>
      </c>
      <c r="T39" s="851">
        <v>0</v>
      </c>
      <c r="U39" s="847">
        <v>0</v>
      </c>
      <c r="V39" s="840"/>
      <c r="W39" s="841">
        <f t="shared" si="4"/>
        <v>33</v>
      </c>
      <c r="X39" s="842">
        <f t="shared" si="5"/>
      </c>
      <c r="Y39" s="843"/>
      <c r="Z39" s="844"/>
      <c r="AA39" s="844"/>
      <c r="AB39" s="845"/>
      <c r="AC39" s="845"/>
      <c r="AD39" s="846"/>
      <c r="AE39" s="846"/>
      <c r="AF39" s="846"/>
      <c r="AG39" s="846"/>
      <c r="AH39" s="829"/>
      <c r="AI39" s="829"/>
    </row>
    <row r="40" spans="1:35" ht="15" customHeight="1">
      <c r="A40" s="831">
        <v>34</v>
      </c>
      <c r="B40" s="854"/>
      <c r="C40" s="847"/>
      <c r="D40" s="848"/>
      <c r="E40" s="848"/>
      <c r="F40" s="848"/>
      <c r="G40" s="577">
        <f t="shared" si="1"/>
        <v>0</v>
      </c>
      <c r="H40" s="849"/>
      <c r="I40" s="852"/>
      <c r="J40" s="849"/>
      <c r="K40" s="848"/>
      <c r="L40" s="849"/>
      <c r="M40" s="849"/>
      <c r="N40" s="849"/>
      <c r="O40" s="849"/>
      <c r="P40" s="849"/>
      <c r="Q40" s="849"/>
      <c r="R40" s="824">
        <f t="shared" si="2"/>
        <v>0</v>
      </c>
      <c r="S40" s="823">
        <f t="shared" si="3"/>
        <v>0</v>
      </c>
      <c r="T40" s="851">
        <v>0</v>
      </c>
      <c r="U40" s="847">
        <v>0</v>
      </c>
      <c r="V40" s="840"/>
      <c r="W40" s="841">
        <f t="shared" si="4"/>
        <v>34</v>
      </c>
      <c r="X40" s="842">
        <f t="shared" si="5"/>
      </c>
      <c r="Y40" s="843"/>
      <c r="Z40" s="844"/>
      <c r="AA40" s="844"/>
      <c r="AB40" s="845"/>
      <c r="AC40" s="845"/>
      <c r="AD40" s="846"/>
      <c r="AE40" s="846"/>
      <c r="AF40" s="846"/>
      <c r="AG40" s="846"/>
      <c r="AH40" s="829"/>
      <c r="AI40" s="829"/>
    </row>
    <row r="41" spans="1:35" ht="16.5" customHeight="1">
      <c r="A41" s="831">
        <v>35</v>
      </c>
      <c r="B41" s="854"/>
      <c r="C41" s="847"/>
      <c r="D41" s="848"/>
      <c r="E41" s="848"/>
      <c r="F41" s="848"/>
      <c r="G41" s="577">
        <f t="shared" si="1"/>
        <v>0</v>
      </c>
      <c r="H41" s="849"/>
      <c r="I41" s="852"/>
      <c r="J41" s="849"/>
      <c r="K41" s="848"/>
      <c r="L41" s="849"/>
      <c r="M41" s="849"/>
      <c r="N41" s="849"/>
      <c r="O41" s="849"/>
      <c r="P41" s="849"/>
      <c r="Q41" s="849"/>
      <c r="R41" s="824">
        <f t="shared" si="2"/>
        <v>0</v>
      </c>
      <c r="S41" s="823">
        <f t="shared" si="3"/>
        <v>0</v>
      </c>
      <c r="T41" s="851">
        <v>0</v>
      </c>
      <c r="U41" s="847">
        <v>0</v>
      </c>
      <c r="V41" s="840"/>
      <c r="W41" s="841">
        <f t="shared" si="4"/>
        <v>35</v>
      </c>
      <c r="X41" s="842">
        <f t="shared" si="5"/>
      </c>
      <c r="Y41" s="843"/>
      <c r="Z41" s="844"/>
      <c r="AA41" s="844"/>
      <c r="AB41" s="845"/>
      <c r="AC41" s="845"/>
      <c r="AD41" s="846"/>
      <c r="AE41" s="846"/>
      <c r="AF41" s="846"/>
      <c r="AG41" s="846"/>
      <c r="AH41" s="829"/>
      <c r="AI41" s="829"/>
    </row>
    <row r="42" spans="1:35" ht="15" customHeight="1">
      <c r="A42" s="831">
        <v>36</v>
      </c>
      <c r="B42" s="854"/>
      <c r="C42" s="847"/>
      <c r="D42" s="848"/>
      <c r="E42" s="848"/>
      <c r="F42" s="848"/>
      <c r="G42" s="577">
        <f t="shared" si="1"/>
        <v>0</v>
      </c>
      <c r="H42" s="849"/>
      <c r="I42" s="852"/>
      <c r="J42" s="849"/>
      <c r="K42" s="848"/>
      <c r="L42" s="849"/>
      <c r="M42" s="849"/>
      <c r="N42" s="849"/>
      <c r="O42" s="849"/>
      <c r="P42" s="849"/>
      <c r="Q42" s="849"/>
      <c r="R42" s="824">
        <f t="shared" si="2"/>
        <v>0</v>
      </c>
      <c r="S42" s="823">
        <f t="shared" si="3"/>
        <v>0</v>
      </c>
      <c r="T42" s="851">
        <v>0</v>
      </c>
      <c r="U42" s="847">
        <v>0</v>
      </c>
      <c r="V42" s="840"/>
      <c r="W42" s="841">
        <f t="shared" si="4"/>
        <v>36</v>
      </c>
      <c r="X42" s="842">
        <f t="shared" si="5"/>
      </c>
      <c r="Y42" s="843"/>
      <c r="Z42" s="844"/>
      <c r="AA42" s="844"/>
      <c r="AB42" s="845"/>
      <c r="AC42" s="845"/>
      <c r="AD42" s="846"/>
      <c r="AE42" s="846"/>
      <c r="AF42" s="846"/>
      <c r="AG42" s="846"/>
      <c r="AH42" s="829"/>
      <c r="AI42" s="829"/>
    </row>
    <row r="43" spans="1:35" ht="16.5" customHeight="1">
      <c r="A43" s="831">
        <v>37</v>
      </c>
      <c r="B43" s="854"/>
      <c r="C43" s="847"/>
      <c r="D43" s="848"/>
      <c r="E43" s="848"/>
      <c r="F43" s="848"/>
      <c r="G43" s="577">
        <f t="shared" si="1"/>
        <v>0</v>
      </c>
      <c r="H43" s="849"/>
      <c r="I43" s="850"/>
      <c r="J43" s="849"/>
      <c r="K43" s="848"/>
      <c r="L43" s="849"/>
      <c r="M43" s="849"/>
      <c r="N43" s="849"/>
      <c r="O43" s="849"/>
      <c r="P43" s="849"/>
      <c r="Q43" s="849"/>
      <c r="R43" s="824">
        <f t="shared" si="2"/>
        <v>0</v>
      </c>
      <c r="S43" s="823">
        <f t="shared" si="3"/>
        <v>0</v>
      </c>
      <c r="T43" s="851">
        <v>0</v>
      </c>
      <c r="U43" s="847">
        <v>0</v>
      </c>
      <c r="V43" s="840"/>
      <c r="W43" s="841">
        <f t="shared" si="4"/>
        <v>37</v>
      </c>
      <c r="X43" s="842">
        <f t="shared" si="5"/>
      </c>
      <c r="Y43" s="843"/>
      <c r="Z43" s="853"/>
      <c r="AA43" s="844"/>
      <c r="AB43" s="845"/>
      <c r="AC43" s="845"/>
      <c r="AD43" s="846"/>
      <c r="AE43" s="846"/>
      <c r="AF43" s="846"/>
      <c r="AG43" s="846"/>
      <c r="AH43" s="829"/>
      <c r="AI43" s="829"/>
    </row>
    <row r="44" spans="1:35" ht="15" customHeight="1">
      <c r="A44" s="831">
        <v>38</v>
      </c>
      <c r="B44" s="854"/>
      <c r="C44" s="847"/>
      <c r="D44" s="848"/>
      <c r="E44" s="848"/>
      <c r="F44" s="848"/>
      <c r="G44" s="577">
        <f t="shared" si="1"/>
        <v>0</v>
      </c>
      <c r="H44" s="849"/>
      <c r="I44" s="852"/>
      <c r="J44" s="849"/>
      <c r="K44" s="848"/>
      <c r="L44" s="849"/>
      <c r="M44" s="849"/>
      <c r="N44" s="849"/>
      <c r="O44" s="849"/>
      <c r="P44" s="849"/>
      <c r="Q44" s="849"/>
      <c r="R44" s="824">
        <f t="shared" si="2"/>
        <v>0</v>
      </c>
      <c r="S44" s="823">
        <f t="shared" si="3"/>
        <v>0</v>
      </c>
      <c r="T44" s="851">
        <v>0</v>
      </c>
      <c r="U44" s="847">
        <v>0</v>
      </c>
      <c r="V44" s="840"/>
      <c r="W44" s="841">
        <f t="shared" si="4"/>
        <v>38</v>
      </c>
      <c r="X44" s="842">
        <f t="shared" si="5"/>
      </c>
      <c r="Y44" s="843"/>
      <c r="Z44" s="844"/>
      <c r="AA44" s="844"/>
      <c r="AB44" s="845"/>
      <c r="AC44" s="845"/>
      <c r="AD44" s="846"/>
      <c r="AE44" s="846"/>
      <c r="AF44" s="846"/>
      <c r="AG44" s="846"/>
      <c r="AH44" s="829"/>
      <c r="AI44" s="829"/>
    </row>
    <row r="45" spans="1:35" ht="14.25" customHeight="1">
      <c r="A45" s="831">
        <v>39</v>
      </c>
      <c r="B45" s="854"/>
      <c r="C45" s="847"/>
      <c r="D45" s="848"/>
      <c r="E45" s="848"/>
      <c r="F45" s="848"/>
      <c r="G45" s="577">
        <f t="shared" si="1"/>
        <v>0</v>
      </c>
      <c r="H45" s="849"/>
      <c r="I45" s="850"/>
      <c r="J45" s="849"/>
      <c r="K45" s="848"/>
      <c r="L45" s="849"/>
      <c r="M45" s="849"/>
      <c r="N45" s="849"/>
      <c r="O45" s="849"/>
      <c r="P45" s="849"/>
      <c r="Q45" s="849"/>
      <c r="R45" s="824">
        <f t="shared" si="2"/>
        <v>0</v>
      </c>
      <c r="S45" s="823">
        <f t="shared" si="3"/>
        <v>0</v>
      </c>
      <c r="T45" s="851">
        <v>0</v>
      </c>
      <c r="U45" s="847">
        <v>0</v>
      </c>
      <c r="V45" s="840"/>
      <c r="W45" s="841">
        <f t="shared" si="4"/>
        <v>39</v>
      </c>
      <c r="X45" s="842">
        <f t="shared" si="5"/>
      </c>
      <c r="Y45" s="843"/>
      <c r="Z45" s="844"/>
      <c r="AA45" s="844"/>
      <c r="AB45" s="845"/>
      <c r="AC45" s="845"/>
      <c r="AD45" s="846"/>
      <c r="AE45" s="846"/>
      <c r="AF45" s="846"/>
      <c r="AG45" s="846"/>
      <c r="AH45" s="829"/>
      <c r="AI45" s="829"/>
    </row>
    <row r="46" spans="1:35" ht="14.25" customHeight="1">
      <c r="A46" s="831">
        <v>40</v>
      </c>
      <c r="B46" s="854"/>
      <c r="C46" s="847"/>
      <c r="D46" s="848"/>
      <c r="E46" s="848"/>
      <c r="F46" s="848"/>
      <c r="G46" s="577">
        <f t="shared" si="1"/>
        <v>0</v>
      </c>
      <c r="H46" s="849"/>
      <c r="I46" s="852"/>
      <c r="J46" s="849"/>
      <c r="K46" s="848"/>
      <c r="L46" s="849"/>
      <c r="M46" s="849"/>
      <c r="N46" s="849"/>
      <c r="O46" s="849"/>
      <c r="P46" s="849"/>
      <c r="Q46" s="849"/>
      <c r="R46" s="824">
        <f t="shared" si="2"/>
        <v>0</v>
      </c>
      <c r="S46" s="823">
        <f t="shared" si="3"/>
        <v>0</v>
      </c>
      <c r="T46" s="851">
        <v>0</v>
      </c>
      <c r="U46" s="847">
        <v>0</v>
      </c>
      <c r="V46" s="840"/>
      <c r="W46" s="841">
        <f t="shared" si="4"/>
        <v>40</v>
      </c>
      <c r="X46" s="842">
        <f t="shared" si="5"/>
      </c>
      <c r="Y46" s="843"/>
      <c r="Z46" s="844"/>
      <c r="AA46" s="844"/>
      <c r="AB46" s="845"/>
      <c r="AC46" s="845"/>
      <c r="AD46" s="846"/>
      <c r="AE46" s="846"/>
      <c r="AF46" s="846"/>
      <c r="AG46" s="846"/>
      <c r="AH46" s="829"/>
      <c r="AI46" s="829"/>
    </row>
    <row r="47" spans="1:35" ht="14.25" customHeight="1">
      <c r="A47" s="831">
        <v>41</v>
      </c>
      <c r="B47" s="854"/>
      <c r="C47" s="847"/>
      <c r="D47" s="848"/>
      <c r="E47" s="848"/>
      <c r="F47" s="848"/>
      <c r="G47" s="577">
        <f t="shared" si="1"/>
        <v>0</v>
      </c>
      <c r="H47" s="849"/>
      <c r="I47" s="852"/>
      <c r="J47" s="849"/>
      <c r="K47" s="848"/>
      <c r="L47" s="849"/>
      <c r="M47" s="849"/>
      <c r="N47" s="849"/>
      <c r="O47" s="849"/>
      <c r="P47" s="849"/>
      <c r="Q47" s="849"/>
      <c r="R47" s="824">
        <f t="shared" si="2"/>
        <v>0</v>
      </c>
      <c r="S47" s="823">
        <f t="shared" si="3"/>
        <v>0</v>
      </c>
      <c r="T47" s="851">
        <v>0</v>
      </c>
      <c r="U47" s="847">
        <v>0</v>
      </c>
      <c r="V47" s="840"/>
      <c r="W47" s="841">
        <f t="shared" si="4"/>
        <v>41</v>
      </c>
      <c r="X47" s="842">
        <f t="shared" si="5"/>
      </c>
      <c r="Y47" s="843"/>
      <c r="Z47" s="844"/>
      <c r="AA47" s="844"/>
      <c r="AB47" s="845"/>
      <c r="AC47" s="845"/>
      <c r="AD47" s="846"/>
      <c r="AE47" s="846"/>
      <c r="AF47" s="846"/>
      <c r="AG47" s="855"/>
      <c r="AH47" s="829"/>
      <c r="AI47" s="829"/>
    </row>
    <row r="48" spans="1:35" ht="15" customHeight="1">
      <c r="A48" s="831">
        <v>42</v>
      </c>
      <c r="B48" s="854"/>
      <c r="C48" s="847"/>
      <c r="D48" s="848"/>
      <c r="E48" s="848"/>
      <c r="F48" s="848"/>
      <c r="G48" s="577">
        <f t="shared" si="1"/>
        <v>0</v>
      </c>
      <c r="H48" s="849"/>
      <c r="I48" s="852"/>
      <c r="J48" s="849"/>
      <c r="K48" s="848"/>
      <c r="L48" s="849"/>
      <c r="M48" s="849"/>
      <c r="N48" s="849"/>
      <c r="O48" s="849"/>
      <c r="P48" s="849"/>
      <c r="Q48" s="849"/>
      <c r="R48" s="824">
        <f t="shared" si="2"/>
        <v>0</v>
      </c>
      <c r="S48" s="823">
        <f t="shared" si="3"/>
        <v>0</v>
      </c>
      <c r="T48" s="851">
        <v>0</v>
      </c>
      <c r="U48" s="847">
        <v>0</v>
      </c>
      <c r="V48" s="840"/>
      <c r="W48" s="841">
        <f t="shared" si="4"/>
        <v>42</v>
      </c>
      <c r="X48" s="842">
        <f t="shared" si="5"/>
      </c>
      <c r="Y48" s="843"/>
      <c r="Z48" s="853"/>
      <c r="AA48" s="844"/>
      <c r="AB48" s="845"/>
      <c r="AC48" s="845"/>
      <c r="AD48" s="846"/>
      <c r="AE48" s="846"/>
      <c r="AF48" s="846"/>
      <c r="AG48" s="846"/>
      <c r="AH48" s="829"/>
      <c r="AI48" s="829"/>
    </row>
    <row r="49" spans="1:35" ht="14.25" customHeight="1">
      <c r="A49" s="831">
        <v>43</v>
      </c>
      <c r="B49" s="854"/>
      <c r="C49" s="847"/>
      <c r="D49" s="848"/>
      <c r="E49" s="848"/>
      <c r="F49" s="848"/>
      <c r="G49" s="577">
        <f t="shared" si="1"/>
        <v>0</v>
      </c>
      <c r="H49" s="849"/>
      <c r="I49" s="852"/>
      <c r="J49" s="849"/>
      <c r="K49" s="848"/>
      <c r="L49" s="849"/>
      <c r="M49" s="849"/>
      <c r="N49" s="849"/>
      <c r="O49" s="849"/>
      <c r="P49" s="849"/>
      <c r="Q49" s="849"/>
      <c r="R49" s="824">
        <f t="shared" si="2"/>
        <v>0</v>
      </c>
      <c r="S49" s="823">
        <f t="shared" si="3"/>
        <v>0</v>
      </c>
      <c r="T49" s="851">
        <v>0</v>
      </c>
      <c r="U49" s="847">
        <v>0</v>
      </c>
      <c r="V49" s="840"/>
      <c r="W49" s="841">
        <f t="shared" si="4"/>
        <v>43</v>
      </c>
      <c r="X49" s="842">
        <f t="shared" si="5"/>
      </c>
      <c r="Y49" s="843"/>
      <c r="Z49" s="853"/>
      <c r="AA49" s="844"/>
      <c r="AB49" s="845"/>
      <c r="AC49" s="845"/>
      <c r="AD49" s="846"/>
      <c r="AE49" s="846"/>
      <c r="AF49" s="846"/>
      <c r="AG49" s="846"/>
      <c r="AH49" s="829"/>
      <c r="AI49" s="829"/>
    </row>
    <row r="50" spans="1:35" ht="14.25" customHeight="1">
      <c r="A50" s="831">
        <v>44</v>
      </c>
      <c r="B50" s="854"/>
      <c r="C50" s="847"/>
      <c r="D50" s="848"/>
      <c r="E50" s="848"/>
      <c r="F50" s="848"/>
      <c r="G50" s="577">
        <f t="shared" si="1"/>
        <v>0</v>
      </c>
      <c r="H50" s="849"/>
      <c r="I50" s="852"/>
      <c r="J50" s="849"/>
      <c r="K50" s="848"/>
      <c r="L50" s="849"/>
      <c r="M50" s="849"/>
      <c r="N50" s="849"/>
      <c r="O50" s="849"/>
      <c r="P50" s="849"/>
      <c r="Q50" s="849"/>
      <c r="R50" s="824">
        <f t="shared" si="2"/>
        <v>0</v>
      </c>
      <c r="S50" s="823">
        <f t="shared" si="3"/>
        <v>0</v>
      </c>
      <c r="T50" s="851">
        <v>0</v>
      </c>
      <c r="U50" s="847">
        <v>0</v>
      </c>
      <c r="V50" s="840"/>
      <c r="W50" s="841">
        <f t="shared" si="4"/>
        <v>44</v>
      </c>
      <c r="X50" s="842">
        <f t="shared" si="5"/>
      </c>
      <c r="Y50" s="843"/>
      <c r="Z50" s="844"/>
      <c r="AA50" s="844"/>
      <c r="AB50" s="845"/>
      <c r="AC50" s="845"/>
      <c r="AD50" s="846"/>
      <c r="AE50" s="846"/>
      <c r="AF50" s="846"/>
      <c r="AG50" s="846"/>
      <c r="AH50" s="829"/>
      <c r="AI50" s="829"/>
    </row>
    <row r="51" spans="1:35" ht="15.75" customHeight="1">
      <c r="A51" s="831">
        <v>45</v>
      </c>
      <c r="B51" s="854"/>
      <c r="C51" s="847"/>
      <c r="D51" s="848"/>
      <c r="E51" s="848"/>
      <c r="F51" s="848"/>
      <c r="G51" s="577">
        <f t="shared" si="1"/>
        <v>0</v>
      </c>
      <c r="H51" s="849"/>
      <c r="I51" s="852"/>
      <c r="J51" s="849"/>
      <c r="K51" s="848"/>
      <c r="L51" s="849"/>
      <c r="M51" s="849"/>
      <c r="N51" s="849"/>
      <c r="O51" s="849"/>
      <c r="P51" s="849"/>
      <c r="Q51" s="849"/>
      <c r="R51" s="824">
        <f t="shared" si="2"/>
        <v>0</v>
      </c>
      <c r="S51" s="823">
        <f t="shared" si="3"/>
        <v>0</v>
      </c>
      <c r="T51" s="851">
        <v>0</v>
      </c>
      <c r="U51" s="847">
        <v>0</v>
      </c>
      <c r="V51" s="840"/>
      <c r="W51" s="841">
        <f t="shared" si="4"/>
        <v>45</v>
      </c>
      <c r="X51" s="842">
        <f t="shared" si="5"/>
      </c>
      <c r="Y51" s="843"/>
      <c r="Z51" s="844"/>
      <c r="AA51" s="844"/>
      <c r="AB51" s="845"/>
      <c r="AC51" s="845"/>
      <c r="AD51" s="846"/>
      <c r="AE51" s="846"/>
      <c r="AF51" s="846"/>
      <c r="AG51" s="846"/>
      <c r="AH51" s="829"/>
      <c r="AI51" s="829"/>
    </row>
    <row r="52" spans="1:35" ht="13.5" customHeight="1">
      <c r="A52" s="831">
        <v>46</v>
      </c>
      <c r="B52" s="856"/>
      <c r="C52" s="847"/>
      <c r="D52" s="848"/>
      <c r="E52" s="848"/>
      <c r="F52" s="848"/>
      <c r="G52" s="577">
        <f t="shared" si="1"/>
        <v>0</v>
      </c>
      <c r="H52" s="849"/>
      <c r="I52" s="852"/>
      <c r="J52" s="849"/>
      <c r="K52" s="848"/>
      <c r="L52" s="849"/>
      <c r="M52" s="849"/>
      <c r="N52" s="849"/>
      <c r="O52" s="849"/>
      <c r="P52" s="849"/>
      <c r="Q52" s="849"/>
      <c r="R52" s="824">
        <f t="shared" si="2"/>
        <v>0</v>
      </c>
      <c r="S52" s="823">
        <f t="shared" si="3"/>
        <v>0</v>
      </c>
      <c r="T52" s="851">
        <v>0</v>
      </c>
      <c r="U52" s="847">
        <v>0</v>
      </c>
      <c r="V52" s="840"/>
      <c r="W52" s="841">
        <f t="shared" si="4"/>
        <v>46</v>
      </c>
      <c r="X52" s="842">
        <f t="shared" si="5"/>
      </c>
      <c r="Y52" s="843"/>
      <c r="Z52" s="844"/>
      <c r="AA52" s="844"/>
      <c r="AB52" s="845"/>
      <c r="AC52" s="845"/>
      <c r="AD52" s="846"/>
      <c r="AE52" s="846"/>
      <c r="AF52" s="846"/>
      <c r="AG52" s="846"/>
      <c r="AH52" s="829"/>
      <c r="AI52" s="829"/>
    </row>
    <row r="53" spans="1:35" ht="13.5" customHeight="1">
      <c r="A53" s="831">
        <v>47</v>
      </c>
      <c r="B53" s="857"/>
      <c r="C53" s="847"/>
      <c r="D53" s="848"/>
      <c r="E53" s="848"/>
      <c r="F53" s="848"/>
      <c r="G53" s="577">
        <f t="shared" si="1"/>
        <v>0</v>
      </c>
      <c r="H53" s="849"/>
      <c r="I53" s="852"/>
      <c r="J53" s="849"/>
      <c r="K53" s="848"/>
      <c r="L53" s="849"/>
      <c r="M53" s="849"/>
      <c r="N53" s="849"/>
      <c r="O53" s="849"/>
      <c r="P53" s="849"/>
      <c r="Q53" s="849"/>
      <c r="R53" s="824">
        <f t="shared" si="2"/>
        <v>0</v>
      </c>
      <c r="S53" s="823">
        <f t="shared" si="3"/>
        <v>0</v>
      </c>
      <c r="T53" s="851">
        <v>0</v>
      </c>
      <c r="U53" s="847">
        <v>0</v>
      </c>
      <c r="V53" s="840"/>
      <c r="W53" s="841">
        <f t="shared" si="4"/>
        <v>47</v>
      </c>
      <c r="X53" s="842" t="str">
        <f>T(B10)</f>
        <v>ВНЗ I-II рівня акредитації</v>
      </c>
      <c r="Y53" s="843"/>
      <c r="Z53" s="844"/>
      <c r="AA53" s="844"/>
      <c r="AB53" s="845"/>
      <c r="AC53" s="845"/>
      <c r="AD53" s="846"/>
      <c r="AE53" s="846"/>
      <c r="AF53" s="846"/>
      <c r="AG53" s="846"/>
      <c r="AH53" s="829"/>
      <c r="AI53" s="829"/>
    </row>
    <row r="54" spans="1:35" ht="13.5" customHeight="1">
      <c r="A54" s="831">
        <v>48</v>
      </c>
      <c r="B54" s="856"/>
      <c r="C54" s="847"/>
      <c r="D54" s="848"/>
      <c r="E54" s="848"/>
      <c r="F54" s="848"/>
      <c r="G54" s="577">
        <f t="shared" si="1"/>
        <v>0</v>
      </c>
      <c r="H54" s="849"/>
      <c r="I54" s="852"/>
      <c r="J54" s="849"/>
      <c r="K54" s="848"/>
      <c r="L54" s="849"/>
      <c r="M54" s="849"/>
      <c r="N54" s="849"/>
      <c r="O54" s="849"/>
      <c r="P54" s="849"/>
      <c r="Q54" s="849"/>
      <c r="R54" s="824">
        <f t="shared" si="2"/>
        <v>0</v>
      </c>
      <c r="S54" s="823">
        <f t="shared" si="3"/>
        <v>0</v>
      </c>
      <c r="T54" s="851">
        <v>0</v>
      </c>
      <c r="U54" s="847">
        <v>0</v>
      </c>
      <c r="V54" s="840"/>
      <c r="W54" s="841">
        <f t="shared" si="4"/>
        <v>48</v>
      </c>
      <c r="X54" s="842">
        <f t="shared" si="5"/>
      </c>
      <c r="Y54" s="843"/>
      <c r="Z54" s="844"/>
      <c r="AA54" s="844"/>
      <c r="AB54" s="845"/>
      <c r="AC54" s="845"/>
      <c r="AD54" s="846"/>
      <c r="AE54" s="846"/>
      <c r="AF54" s="846"/>
      <c r="AG54" s="846"/>
      <c r="AH54" s="829"/>
      <c r="AI54" s="829"/>
    </row>
    <row r="55" spans="1:35" ht="16.5" customHeight="1">
      <c r="A55" s="831">
        <v>49</v>
      </c>
      <c r="B55" s="858"/>
      <c r="C55" s="847"/>
      <c r="D55" s="848"/>
      <c r="E55" s="848"/>
      <c r="F55" s="848"/>
      <c r="G55" s="577">
        <f>SUM(C55:F55)</f>
        <v>0</v>
      </c>
      <c r="H55" s="849"/>
      <c r="I55" s="852"/>
      <c r="J55" s="849"/>
      <c r="K55" s="848"/>
      <c r="L55" s="849"/>
      <c r="M55" s="849"/>
      <c r="N55" s="849"/>
      <c r="O55" s="849"/>
      <c r="P55" s="849"/>
      <c r="Q55" s="849"/>
      <c r="R55" s="824">
        <f t="shared" si="2"/>
        <v>0</v>
      </c>
      <c r="S55" s="823">
        <f t="shared" si="3"/>
        <v>0</v>
      </c>
      <c r="T55" s="851">
        <v>0</v>
      </c>
      <c r="U55" s="847">
        <v>0</v>
      </c>
      <c r="V55" s="840"/>
      <c r="W55" s="841">
        <f t="shared" si="4"/>
        <v>49</v>
      </c>
      <c r="X55" s="842">
        <f t="shared" si="5"/>
      </c>
      <c r="Y55" s="843"/>
      <c r="Z55" s="844"/>
      <c r="AA55" s="844"/>
      <c r="AB55" s="845"/>
      <c r="AC55" s="845"/>
      <c r="AD55" s="846"/>
      <c r="AE55" s="846"/>
      <c r="AF55" s="846"/>
      <c r="AG55" s="846"/>
      <c r="AH55" s="829"/>
      <c r="AI55" s="829"/>
    </row>
    <row r="56" spans="1:35" ht="16.5" customHeight="1">
      <c r="A56" s="831">
        <v>50</v>
      </c>
      <c r="B56" s="858"/>
      <c r="C56" s="847"/>
      <c r="D56" s="848"/>
      <c r="E56" s="848"/>
      <c r="F56" s="848"/>
      <c r="G56" s="577">
        <f>SUM(C56:F56)</f>
        <v>0</v>
      </c>
      <c r="H56" s="849"/>
      <c r="I56" s="852"/>
      <c r="J56" s="849"/>
      <c r="K56" s="848"/>
      <c r="L56" s="849"/>
      <c r="M56" s="849"/>
      <c r="N56" s="849"/>
      <c r="O56" s="849"/>
      <c r="P56" s="849"/>
      <c r="Q56" s="849"/>
      <c r="R56" s="824">
        <f t="shared" si="2"/>
        <v>0</v>
      </c>
      <c r="S56" s="823">
        <f t="shared" si="3"/>
        <v>0</v>
      </c>
      <c r="T56" s="851">
        <v>0</v>
      </c>
      <c r="U56" s="847">
        <v>0</v>
      </c>
      <c r="V56" s="840"/>
      <c r="W56" s="841">
        <f t="shared" si="4"/>
        <v>50</v>
      </c>
      <c r="X56" s="842">
        <f t="shared" si="5"/>
      </c>
      <c r="Y56" s="843"/>
      <c r="Z56" s="844"/>
      <c r="AA56" s="844"/>
      <c r="AB56" s="845"/>
      <c r="AC56" s="845"/>
      <c r="AD56" s="846"/>
      <c r="AE56" s="846"/>
      <c r="AF56" s="846"/>
      <c r="AG56" s="846"/>
      <c r="AH56" s="829"/>
      <c r="AI56" s="829"/>
    </row>
  </sheetData>
  <sheetProtection password="CC31" sheet="1" objects="1" scenarios="1"/>
  <mergeCells count="16">
    <mergeCell ref="C2:G2"/>
    <mergeCell ref="H2:K2"/>
    <mergeCell ref="L2:Q2"/>
    <mergeCell ref="T2:U2"/>
    <mergeCell ref="Y2:Y4"/>
    <mergeCell ref="Z2:AA2"/>
    <mergeCell ref="AB2:AC2"/>
    <mergeCell ref="AD2:AD4"/>
    <mergeCell ref="AE2:AE4"/>
    <mergeCell ref="AF2:AG2"/>
    <mergeCell ref="H3:I3"/>
    <mergeCell ref="J3:K3"/>
    <mergeCell ref="L3:N3"/>
    <mergeCell ref="O3:Q3"/>
    <mergeCell ref="AF3:AF4"/>
    <mergeCell ref="AG3:AG4"/>
  </mergeCells>
  <printOptions/>
  <pageMargins left="0.39375" right="0.39375" top="0.39375" bottom="0.39375" header="0.5118055555555555" footer="0.5118055555555555"/>
  <pageSetup horizontalDpi="300" verticalDpi="300" orientation="landscape" paperSize="9" scale="59"/>
  <colBreaks count="1" manualBreakCount="1">
    <brk id="2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7"/>
  <sheetViews>
    <sheetView zoomScale="86" zoomScaleNormal="86" zoomScaleSheetLayoutView="100" workbookViewId="0" topLeftCell="A1">
      <pane ySplit="6" topLeftCell="A7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7.625" style="0" customWidth="1"/>
    <col min="4" max="4" width="7.25390625" style="0" customWidth="1"/>
    <col min="5" max="6" width="7.75390625" style="0" customWidth="1"/>
    <col min="8" max="8" width="8.25390625" style="0" customWidth="1"/>
    <col min="9" max="9" width="7.625" style="0" customWidth="1"/>
    <col min="10" max="10" width="6.375" style="0" customWidth="1"/>
    <col min="11" max="12" width="8.75390625" style="0" customWidth="1"/>
    <col min="13" max="13" width="7.00390625" style="0" customWidth="1"/>
    <col min="14" max="14" width="6.75390625" style="0" customWidth="1"/>
    <col min="15" max="15" width="8.25390625" style="0" customWidth="1"/>
    <col min="16" max="17" width="8.75390625" style="0" customWidth="1"/>
    <col min="18" max="18" width="6.25390625" style="0" customWidth="1"/>
    <col min="19" max="19" width="9.875" style="0" customWidth="1"/>
    <col min="21" max="22" width="7.00390625" style="0" customWidth="1"/>
    <col min="23" max="23" width="6.75390625" style="0" customWidth="1"/>
    <col min="24" max="24" width="6.875" style="0" customWidth="1"/>
    <col min="25" max="25" width="7.625" style="0" customWidth="1"/>
    <col min="26" max="26" width="7.75390625" style="0" customWidth="1"/>
    <col min="30" max="30" width="8.00390625" style="611" customWidth="1"/>
  </cols>
  <sheetData>
    <row r="1" spans="1:30" ht="24" customHeight="1">
      <c r="A1" s="859" t="s">
        <v>260</v>
      </c>
      <c r="B1" s="860"/>
      <c r="C1" s="860"/>
      <c r="D1" s="860"/>
      <c r="E1" s="860"/>
      <c r="F1" s="861"/>
      <c r="H1" s="423"/>
      <c r="K1" s="423"/>
      <c r="L1" s="862"/>
      <c r="N1" s="421"/>
      <c r="O1" s="433"/>
      <c r="Q1" s="421"/>
      <c r="U1" s="863" t="s">
        <v>261</v>
      </c>
      <c r="W1" s="690" t="s">
        <v>262</v>
      </c>
      <c r="AA1" s="864"/>
      <c r="AB1" s="864"/>
      <c r="AC1" s="864"/>
      <c r="AD1" s="864"/>
    </row>
    <row r="2" spans="1:30" ht="19.5" customHeight="1">
      <c r="A2" s="859"/>
      <c r="B2" s="739">
        <f>T(2пп!B2)</f>
      </c>
      <c r="C2" s="435"/>
      <c r="D2" s="436"/>
      <c r="E2" s="436"/>
      <c r="F2" s="438" t="str">
        <f>2пп!K2</f>
        <v>2011-2012 н.р.</v>
      </c>
      <c r="G2" s="422"/>
      <c r="H2" s="440"/>
      <c r="K2" s="423"/>
      <c r="L2" s="862"/>
      <c r="N2" s="421"/>
      <c r="O2" s="433"/>
      <c r="Q2" s="421"/>
      <c r="W2" s="690"/>
      <c r="AA2" s="864"/>
      <c r="AB2" s="864"/>
      <c r="AC2" s="864"/>
      <c r="AD2" s="864"/>
    </row>
    <row r="3" spans="1:30" ht="24" customHeight="1">
      <c r="A3" s="865" t="s">
        <v>230</v>
      </c>
      <c r="B3" s="866" t="s">
        <v>263</v>
      </c>
      <c r="C3" s="487" t="s">
        <v>264</v>
      </c>
      <c r="D3" s="487"/>
      <c r="E3" s="487"/>
      <c r="F3" s="487"/>
      <c r="G3" s="867" t="s">
        <v>265</v>
      </c>
      <c r="H3" s="867"/>
      <c r="I3" s="867"/>
      <c r="J3" s="867"/>
      <c r="K3" s="868" t="s">
        <v>266</v>
      </c>
      <c r="L3" s="868"/>
      <c r="M3" s="868"/>
      <c r="N3" s="868"/>
      <c r="O3" s="868" t="s">
        <v>267</v>
      </c>
      <c r="P3" s="868"/>
      <c r="Q3" s="868"/>
      <c r="R3" s="868"/>
      <c r="S3" s="869" t="s">
        <v>268</v>
      </c>
      <c r="T3" s="869"/>
      <c r="U3" s="869"/>
      <c r="V3" s="869"/>
      <c r="W3" s="870" t="s">
        <v>269</v>
      </c>
      <c r="AA3" s="864"/>
      <c r="AB3" s="864"/>
      <c r="AC3" s="864"/>
      <c r="AD3" s="864"/>
    </row>
    <row r="4" spans="1:30" s="876" customFormat="1" ht="51" customHeight="1">
      <c r="A4" s="865"/>
      <c r="B4" s="866"/>
      <c r="C4" s="871" t="s">
        <v>270</v>
      </c>
      <c r="D4" s="871" t="s">
        <v>271</v>
      </c>
      <c r="E4" s="871" t="s">
        <v>272</v>
      </c>
      <c r="F4" s="871" t="s">
        <v>273</v>
      </c>
      <c r="G4" s="872" t="s">
        <v>274</v>
      </c>
      <c r="H4" s="872" t="s">
        <v>275</v>
      </c>
      <c r="I4" s="872" t="s">
        <v>276</v>
      </c>
      <c r="J4" s="872" t="s">
        <v>277</v>
      </c>
      <c r="K4" s="872" t="s">
        <v>274</v>
      </c>
      <c r="L4" s="872" t="s">
        <v>275</v>
      </c>
      <c r="M4" s="872" t="s">
        <v>276</v>
      </c>
      <c r="N4" s="872" t="s">
        <v>277</v>
      </c>
      <c r="O4" s="872" t="s">
        <v>274</v>
      </c>
      <c r="P4" s="872" t="s">
        <v>275</v>
      </c>
      <c r="Q4" s="872" t="s">
        <v>276</v>
      </c>
      <c r="R4" s="872" t="s">
        <v>277</v>
      </c>
      <c r="S4" s="873" t="s">
        <v>274</v>
      </c>
      <c r="T4" s="873" t="s">
        <v>275</v>
      </c>
      <c r="U4" s="873" t="s">
        <v>278</v>
      </c>
      <c r="V4" s="874" t="s">
        <v>277</v>
      </c>
      <c r="W4" s="875" t="s">
        <v>270</v>
      </c>
      <c r="X4" s="875" t="s">
        <v>271</v>
      </c>
      <c r="Y4" s="875" t="s">
        <v>272</v>
      </c>
      <c r="Z4" s="875" t="s">
        <v>273</v>
      </c>
      <c r="AA4" s="864"/>
      <c r="AB4" s="864"/>
      <c r="AC4" s="864"/>
      <c r="AD4" s="864"/>
    </row>
    <row r="5" spans="1:30" s="876" customFormat="1" ht="10.5" customHeight="1">
      <c r="A5" s="871">
        <v>1</v>
      </c>
      <c r="B5" s="877">
        <v>2</v>
      </c>
      <c r="C5" s="871">
        <v>3</v>
      </c>
      <c r="D5" s="871">
        <v>4</v>
      </c>
      <c r="E5" s="871">
        <v>5</v>
      </c>
      <c r="F5" s="871">
        <v>6</v>
      </c>
      <c r="G5" s="871">
        <v>6</v>
      </c>
      <c r="H5" s="878">
        <v>7</v>
      </c>
      <c r="I5" s="878">
        <v>8</v>
      </c>
      <c r="J5" s="878">
        <v>9</v>
      </c>
      <c r="K5" s="871">
        <v>10</v>
      </c>
      <c r="L5" s="878">
        <v>11</v>
      </c>
      <c r="M5" s="878">
        <v>12</v>
      </c>
      <c r="N5" s="878">
        <v>13</v>
      </c>
      <c r="O5" s="878">
        <v>14</v>
      </c>
      <c r="P5" s="878">
        <v>15</v>
      </c>
      <c r="Q5" s="878">
        <v>16</v>
      </c>
      <c r="R5" s="877">
        <v>17</v>
      </c>
      <c r="S5" s="871">
        <v>18</v>
      </c>
      <c r="T5" s="871">
        <v>19</v>
      </c>
      <c r="U5" s="871">
        <v>20</v>
      </c>
      <c r="V5" s="879">
        <v>21</v>
      </c>
      <c r="W5" s="875">
        <v>3</v>
      </c>
      <c r="X5" s="875">
        <v>4</v>
      </c>
      <c r="Y5" s="875">
        <v>5</v>
      </c>
      <c r="Z5" s="875">
        <v>6</v>
      </c>
      <c r="AA5" s="864"/>
      <c r="AB5" s="864"/>
      <c r="AC5" s="864"/>
      <c r="AD5" s="864"/>
    </row>
    <row r="6" spans="1:30" s="888" customFormat="1" ht="15.75" customHeight="1">
      <c r="A6" s="880"/>
      <c r="B6" s="881" t="s">
        <v>255</v>
      </c>
      <c r="C6" s="882">
        <f>SUM(C7:C56)</f>
        <v>3</v>
      </c>
      <c r="D6" s="882">
        <f>SUM(D7:D56)</f>
        <v>0</v>
      </c>
      <c r="E6" s="882">
        <f>SUM(E7:E56)</f>
        <v>1</v>
      </c>
      <c r="F6" s="882">
        <f>SUM(F7:F56)</f>
        <v>4</v>
      </c>
      <c r="G6" s="883">
        <f aca="true" t="shared" si="0" ref="G6:R6">SUM(G7:G56)</f>
        <v>3</v>
      </c>
      <c r="H6" s="884">
        <f t="shared" si="0"/>
        <v>0</v>
      </c>
      <c r="I6" s="884">
        <f t="shared" si="0"/>
        <v>0</v>
      </c>
      <c r="J6" s="884">
        <f t="shared" si="0"/>
        <v>0</v>
      </c>
      <c r="K6" s="883">
        <f t="shared" si="0"/>
        <v>0</v>
      </c>
      <c r="L6" s="884">
        <f t="shared" si="0"/>
        <v>0</v>
      </c>
      <c r="M6" s="884">
        <f t="shared" si="0"/>
        <v>0</v>
      </c>
      <c r="N6" s="884">
        <f t="shared" si="0"/>
        <v>0</v>
      </c>
      <c r="O6" s="883">
        <f t="shared" si="0"/>
        <v>1</v>
      </c>
      <c r="P6" s="884">
        <f t="shared" si="0"/>
        <v>0</v>
      </c>
      <c r="Q6" s="884">
        <f t="shared" si="0"/>
        <v>0</v>
      </c>
      <c r="R6" s="884">
        <f t="shared" si="0"/>
        <v>0</v>
      </c>
      <c r="S6" s="885">
        <f aca="true" t="shared" si="1" ref="S6:V21">SUM(G6,K6,O6)</f>
        <v>4</v>
      </c>
      <c r="T6" s="885">
        <f t="shared" si="1"/>
        <v>0</v>
      </c>
      <c r="U6" s="885">
        <f t="shared" si="1"/>
        <v>0</v>
      </c>
      <c r="V6" s="886">
        <f t="shared" si="1"/>
        <v>0</v>
      </c>
      <c r="W6" s="887">
        <f>C6-'6КР '!C6</f>
        <v>0</v>
      </c>
      <c r="X6" s="887">
        <f>D6-'6КР '!D6</f>
        <v>0</v>
      </c>
      <c r="Y6" s="887">
        <f>E6-'6КР '!E6</f>
        <v>0</v>
      </c>
      <c r="Z6" s="887">
        <f>F6-'6КР '!F6</f>
        <v>0</v>
      </c>
      <c r="AA6" s="864"/>
      <c r="AB6" s="864"/>
      <c r="AC6" s="864"/>
      <c r="AD6" s="864"/>
    </row>
    <row r="7" spans="1:31" s="424" customFormat="1" ht="12" customHeight="1">
      <c r="A7" s="889">
        <v>1</v>
      </c>
      <c r="B7" s="890" t="str">
        <f>T(4м!B7)</f>
        <v>Обласний центр практичної психології і соціальної роботи</v>
      </c>
      <c r="C7" s="891">
        <f aca="true" t="shared" si="2" ref="C7:C40">SUM(G7:J7)</f>
        <v>0</v>
      </c>
      <c r="D7" s="891">
        <f aca="true" t="shared" si="3" ref="D7:D40">SUM(K7:N7)</f>
        <v>0</v>
      </c>
      <c r="E7" s="891">
        <f aca="true" t="shared" si="4" ref="E7:E40">SUM(O7:R7)</f>
        <v>0</v>
      </c>
      <c r="F7" s="892">
        <f>SUM(S7:V7)</f>
        <v>0</v>
      </c>
      <c r="G7" s="893"/>
      <c r="H7" s="893"/>
      <c r="I7" s="893"/>
      <c r="J7" s="893"/>
      <c r="K7" s="893"/>
      <c r="L7" s="893"/>
      <c r="M7" s="893"/>
      <c r="N7" s="893"/>
      <c r="O7" s="893"/>
      <c r="P7" s="893"/>
      <c r="Q7" s="893"/>
      <c r="R7" s="893"/>
      <c r="S7" s="894">
        <f t="shared" si="1"/>
        <v>0</v>
      </c>
      <c r="T7" s="894">
        <f t="shared" si="1"/>
        <v>0</v>
      </c>
      <c r="U7" s="894">
        <f t="shared" si="1"/>
        <v>0</v>
      </c>
      <c r="V7" s="894">
        <f t="shared" si="1"/>
        <v>0</v>
      </c>
      <c r="W7" s="895">
        <f>C7-'6КР '!C7</f>
        <v>0</v>
      </c>
      <c r="X7" s="895">
        <f>D7-'6КР '!D7</f>
        <v>0</v>
      </c>
      <c r="Y7" s="895">
        <f>E7-'6КР '!E7</f>
        <v>0</v>
      </c>
      <c r="Z7" s="896">
        <f>F7-'6КР '!F7</f>
        <v>0</v>
      </c>
      <c r="AA7" s="897" t="s">
        <v>279</v>
      </c>
      <c r="AB7" s="897"/>
      <c r="AC7" s="897"/>
      <c r="AD7" s="864"/>
      <c r="AE7" s="898"/>
    </row>
    <row r="8" spans="1:30" s="424" customFormat="1" ht="12" customHeight="1">
      <c r="A8" s="899">
        <v>2</v>
      </c>
      <c r="B8" s="890" t="str">
        <f>T(4м!B8)</f>
        <v>Спеціальні школи-інтернати (обласної комунальної власності)</v>
      </c>
      <c r="C8" s="891">
        <f t="shared" si="2"/>
        <v>0</v>
      </c>
      <c r="D8" s="891">
        <f t="shared" si="3"/>
        <v>0</v>
      </c>
      <c r="E8" s="891">
        <f t="shared" si="4"/>
        <v>0</v>
      </c>
      <c r="F8" s="892">
        <f aca="true" t="shared" si="5" ref="F8:F40">SUM(S8:V8)</f>
        <v>0</v>
      </c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893"/>
      <c r="R8" s="893"/>
      <c r="S8" s="894">
        <f t="shared" si="1"/>
        <v>0</v>
      </c>
      <c r="T8" s="894">
        <f t="shared" si="1"/>
        <v>0</v>
      </c>
      <c r="U8" s="894">
        <f t="shared" si="1"/>
        <v>0</v>
      </c>
      <c r="V8" s="894">
        <f t="shared" si="1"/>
        <v>0</v>
      </c>
      <c r="W8" s="895">
        <f>C8-'6КР '!C8</f>
        <v>0</v>
      </c>
      <c r="X8" s="895">
        <f>D8-'6КР '!D8</f>
        <v>0</v>
      </c>
      <c r="Y8" s="895">
        <f>E8-'6КР '!E8</f>
        <v>0</v>
      </c>
      <c r="Z8" s="896">
        <f>F8-'6КР '!F8</f>
        <v>0</v>
      </c>
      <c r="AA8" s="897"/>
      <c r="AB8" s="897"/>
      <c r="AC8" s="897"/>
      <c r="AD8" s="864"/>
    </row>
    <row r="9" spans="1:30" s="424" customFormat="1" ht="12" customHeight="1">
      <c r="A9" s="899">
        <v>3</v>
      </c>
      <c r="B9" s="890" t="str">
        <f>T(4м!B9)</f>
        <v>ПТНЗ</v>
      </c>
      <c r="C9" s="891">
        <f t="shared" si="2"/>
        <v>0</v>
      </c>
      <c r="D9" s="891">
        <f t="shared" si="3"/>
        <v>0</v>
      </c>
      <c r="E9" s="891">
        <f t="shared" si="4"/>
        <v>0</v>
      </c>
      <c r="F9" s="892">
        <f t="shared" si="5"/>
        <v>0</v>
      </c>
      <c r="G9" s="893"/>
      <c r="H9" s="893"/>
      <c r="I9" s="893"/>
      <c r="J9" s="893"/>
      <c r="K9" s="893"/>
      <c r="L9" s="893"/>
      <c r="M9" s="893"/>
      <c r="N9" s="893"/>
      <c r="O9" s="893"/>
      <c r="P9" s="893"/>
      <c r="Q9" s="893"/>
      <c r="R9" s="893"/>
      <c r="S9" s="894">
        <f t="shared" si="1"/>
        <v>0</v>
      </c>
      <c r="T9" s="894">
        <f t="shared" si="1"/>
        <v>0</v>
      </c>
      <c r="U9" s="894">
        <f t="shared" si="1"/>
        <v>0</v>
      </c>
      <c r="V9" s="894">
        <f t="shared" si="1"/>
        <v>0</v>
      </c>
      <c r="W9" s="895">
        <f>C9-'6КР '!C9</f>
        <v>0</v>
      </c>
      <c r="X9" s="895">
        <f>D9-'6КР '!D9</f>
        <v>0</v>
      </c>
      <c r="Y9" s="895">
        <f>E9-'6КР '!E9</f>
        <v>0</v>
      </c>
      <c r="Z9" s="896">
        <f>F9-'6КР '!F9</f>
        <v>0</v>
      </c>
      <c r="AA9" s="897"/>
      <c r="AB9" s="897"/>
      <c r="AC9" s="897"/>
      <c r="AD9" s="864"/>
    </row>
    <row r="10" spans="1:32" s="424" customFormat="1" ht="12" customHeight="1">
      <c r="A10" s="899">
        <v>4</v>
      </c>
      <c r="B10" s="890" t="str">
        <f>T(4м!B10)</f>
        <v>ВНЗ I-II рівня акредитації</v>
      </c>
      <c r="C10" s="891">
        <f t="shared" si="2"/>
        <v>0</v>
      </c>
      <c r="D10" s="891">
        <f t="shared" si="3"/>
        <v>0</v>
      </c>
      <c r="E10" s="891">
        <f t="shared" si="4"/>
        <v>0</v>
      </c>
      <c r="F10" s="892">
        <f t="shared" si="5"/>
        <v>0</v>
      </c>
      <c r="G10" s="893"/>
      <c r="H10" s="893"/>
      <c r="I10" s="893"/>
      <c r="J10" s="893"/>
      <c r="K10" s="893"/>
      <c r="L10" s="893"/>
      <c r="M10" s="893"/>
      <c r="N10" s="893"/>
      <c r="O10" s="893"/>
      <c r="P10" s="893"/>
      <c r="Q10" s="893"/>
      <c r="R10" s="893"/>
      <c r="S10" s="894">
        <f t="shared" si="1"/>
        <v>0</v>
      </c>
      <c r="T10" s="894">
        <f t="shared" si="1"/>
        <v>0</v>
      </c>
      <c r="U10" s="894">
        <f t="shared" si="1"/>
        <v>0</v>
      </c>
      <c r="V10" s="894">
        <f t="shared" si="1"/>
        <v>0</v>
      </c>
      <c r="W10" s="895">
        <f>C10-'6КР '!C10</f>
        <v>0</v>
      </c>
      <c r="X10" s="895">
        <f>D10-'6КР '!D10</f>
        <v>0</v>
      </c>
      <c r="Y10" s="895">
        <f>E10-'6КР '!E10</f>
        <v>0</v>
      </c>
      <c r="Z10" s="896">
        <f>F10-'6КР '!F10</f>
        <v>0</v>
      </c>
      <c r="AA10" s="897"/>
      <c r="AB10" s="897"/>
      <c r="AC10" s="897"/>
      <c r="AD10" s="864"/>
      <c r="AF10" s="898"/>
    </row>
    <row r="11" spans="1:30" s="424" customFormat="1" ht="12" customHeight="1">
      <c r="A11" s="899">
        <v>5</v>
      </c>
      <c r="B11" s="890" t="str">
        <f>T(4м!B11)</f>
        <v>Гребінківський</v>
      </c>
      <c r="C11" s="891">
        <f t="shared" si="2"/>
        <v>3</v>
      </c>
      <c r="D11" s="891">
        <f t="shared" si="3"/>
        <v>0</v>
      </c>
      <c r="E11" s="891">
        <f t="shared" si="4"/>
        <v>1</v>
      </c>
      <c r="F11" s="892">
        <f t="shared" si="5"/>
        <v>4</v>
      </c>
      <c r="G11" s="893">
        <v>3</v>
      </c>
      <c r="H11" s="893"/>
      <c r="I11" s="893"/>
      <c r="J11" s="893"/>
      <c r="K11" s="893"/>
      <c r="L11" s="893"/>
      <c r="M11" s="893"/>
      <c r="N11" s="893"/>
      <c r="O11" s="893">
        <v>1</v>
      </c>
      <c r="P11" s="893"/>
      <c r="Q11" s="893"/>
      <c r="R11" s="893"/>
      <c r="S11" s="894">
        <f t="shared" si="1"/>
        <v>4</v>
      </c>
      <c r="T11" s="894">
        <f t="shared" si="1"/>
        <v>0</v>
      </c>
      <c r="U11" s="894">
        <f t="shared" si="1"/>
        <v>0</v>
      </c>
      <c r="V11" s="894">
        <f t="shared" si="1"/>
        <v>0</v>
      </c>
      <c r="W11" s="895">
        <f>C11-'6КР '!C11</f>
        <v>0</v>
      </c>
      <c r="X11" s="895">
        <f>D11-'6КР '!D11</f>
        <v>0</v>
      </c>
      <c r="Y11" s="895">
        <f>E11-'6КР '!E11</f>
        <v>0</v>
      </c>
      <c r="Z11" s="896">
        <f>F11-'6КР '!F11</f>
        <v>0</v>
      </c>
      <c r="AA11" s="897"/>
      <c r="AB11" s="897"/>
      <c r="AC11" s="897"/>
      <c r="AD11" s="864"/>
    </row>
    <row r="12" spans="1:30" s="424" customFormat="1" ht="12" customHeight="1">
      <c r="A12" s="899">
        <v>6</v>
      </c>
      <c r="B12" s="890">
        <f>T(4м!B12)</f>
      </c>
      <c r="C12" s="891">
        <f t="shared" si="2"/>
        <v>0</v>
      </c>
      <c r="D12" s="891">
        <f t="shared" si="3"/>
        <v>0</v>
      </c>
      <c r="E12" s="891">
        <f t="shared" si="4"/>
        <v>0</v>
      </c>
      <c r="F12" s="892">
        <f t="shared" si="5"/>
        <v>0</v>
      </c>
      <c r="G12" s="893"/>
      <c r="H12" s="893"/>
      <c r="I12" s="893"/>
      <c r="J12" s="893"/>
      <c r="K12" s="893"/>
      <c r="L12" s="893"/>
      <c r="M12" s="893"/>
      <c r="N12" s="893"/>
      <c r="O12" s="893"/>
      <c r="P12" s="893"/>
      <c r="Q12" s="893"/>
      <c r="R12" s="893"/>
      <c r="S12" s="894">
        <f t="shared" si="1"/>
        <v>0</v>
      </c>
      <c r="T12" s="894">
        <f t="shared" si="1"/>
        <v>0</v>
      </c>
      <c r="U12" s="894">
        <f t="shared" si="1"/>
        <v>0</v>
      </c>
      <c r="V12" s="894">
        <f t="shared" si="1"/>
        <v>0</v>
      </c>
      <c r="W12" s="895">
        <f>C12-'6КР '!C12</f>
        <v>0</v>
      </c>
      <c r="X12" s="895">
        <f>D12-'6КР '!D12</f>
        <v>0</v>
      </c>
      <c r="Y12" s="895">
        <f>E12-'6КР '!E12</f>
        <v>0</v>
      </c>
      <c r="Z12" s="896">
        <f>F12-'6КР '!F12</f>
        <v>0</v>
      </c>
      <c r="AA12" s="897"/>
      <c r="AB12" s="897"/>
      <c r="AC12" s="897"/>
      <c r="AD12" s="864"/>
    </row>
    <row r="13" spans="1:30" s="424" customFormat="1" ht="12" customHeight="1">
      <c r="A13" s="899">
        <v>7</v>
      </c>
      <c r="B13" s="890">
        <f>T(4м!B13)</f>
      </c>
      <c r="C13" s="891">
        <f t="shared" si="2"/>
        <v>0</v>
      </c>
      <c r="D13" s="891">
        <f t="shared" si="3"/>
        <v>0</v>
      </c>
      <c r="E13" s="891">
        <f t="shared" si="4"/>
        <v>0</v>
      </c>
      <c r="F13" s="892">
        <f t="shared" si="5"/>
        <v>0</v>
      </c>
      <c r="G13" s="893"/>
      <c r="H13" s="893"/>
      <c r="I13" s="893"/>
      <c r="J13" s="893"/>
      <c r="K13" s="893"/>
      <c r="L13" s="893"/>
      <c r="M13" s="893"/>
      <c r="N13" s="893"/>
      <c r="O13" s="893"/>
      <c r="P13" s="893"/>
      <c r="Q13" s="893"/>
      <c r="R13" s="893"/>
      <c r="S13" s="894">
        <f t="shared" si="1"/>
        <v>0</v>
      </c>
      <c r="T13" s="894">
        <f t="shared" si="1"/>
        <v>0</v>
      </c>
      <c r="U13" s="894">
        <f t="shared" si="1"/>
        <v>0</v>
      </c>
      <c r="V13" s="894">
        <f t="shared" si="1"/>
        <v>0</v>
      </c>
      <c r="W13" s="895">
        <f>C13-'6КР '!C13</f>
        <v>0</v>
      </c>
      <c r="X13" s="895">
        <f>D13-'6КР '!D13</f>
        <v>0</v>
      </c>
      <c r="Y13" s="895">
        <f>E13-'6КР '!E13</f>
        <v>0</v>
      </c>
      <c r="Z13" s="896">
        <f>F13-'6КР '!F13</f>
        <v>0</v>
      </c>
      <c r="AA13" s="897"/>
      <c r="AB13" s="897"/>
      <c r="AC13" s="897"/>
      <c r="AD13" s="864"/>
    </row>
    <row r="14" spans="1:30" s="424" customFormat="1" ht="12" customHeight="1">
      <c r="A14" s="899">
        <v>8</v>
      </c>
      <c r="B14" s="890">
        <f>T(4м!B14)</f>
      </c>
      <c r="C14" s="891">
        <f t="shared" si="2"/>
        <v>0</v>
      </c>
      <c r="D14" s="891">
        <f t="shared" si="3"/>
        <v>0</v>
      </c>
      <c r="E14" s="891">
        <f t="shared" si="4"/>
        <v>0</v>
      </c>
      <c r="F14" s="892">
        <f t="shared" si="5"/>
        <v>0</v>
      </c>
      <c r="G14" s="893"/>
      <c r="H14" s="893"/>
      <c r="I14" s="893"/>
      <c r="J14" s="893"/>
      <c r="K14" s="893"/>
      <c r="L14" s="893"/>
      <c r="M14" s="893"/>
      <c r="N14" s="893"/>
      <c r="O14" s="893"/>
      <c r="P14" s="893"/>
      <c r="Q14" s="893"/>
      <c r="R14" s="893"/>
      <c r="S14" s="894">
        <f t="shared" si="1"/>
        <v>0</v>
      </c>
      <c r="T14" s="894">
        <f t="shared" si="1"/>
        <v>0</v>
      </c>
      <c r="U14" s="894">
        <f t="shared" si="1"/>
        <v>0</v>
      </c>
      <c r="V14" s="894">
        <f t="shared" si="1"/>
        <v>0</v>
      </c>
      <c r="W14" s="895">
        <f>C14-'6КР '!C14</f>
        <v>0</v>
      </c>
      <c r="X14" s="895">
        <f>D14-'6КР '!D14</f>
        <v>0</v>
      </c>
      <c r="Y14" s="895">
        <f>E14-'6КР '!E14</f>
        <v>0</v>
      </c>
      <c r="Z14" s="896">
        <f>F14-'6КР '!F14</f>
        <v>0</v>
      </c>
      <c r="AA14" s="897"/>
      <c r="AB14" s="897"/>
      <c r="AC14" s="897"/>
      <c r="AD14" s="864"/>
    </row>
    <row r="15" spans="1:30" s="424" customFormat="1" ht="12" customHeight="1">
      <c r="A15" s="899">
        <v>9</v>
      </c>
      <c r="B15" s="890">
        <f>T(4м!B15)</f>
      </c>
      <c r="C15" s="891">
        <f t="shared" si="2"/>
        <v>0</v>
      </c>
      <c r="D15" s="891">
        <f t="shared" si="3"/>
        <v>0</v>
      </c>
      <c r="E15" s="891">
        <f t="shared" si="4"/>
        <v>0</v>
      </c>
      <c r="F15" s="892">
        <f t="shared" si="5"/>
        <v>0</v>
      </c>
      <c r="G15" s="893"/>
      <c r="H15" s="893"/>
      <c r="I15" s="893"/>
      <c r="J15" s="893"/>
      <c r="K15" s="893"/>
      <c r="L15" s="893"/>
      <c r="M15" s="893"/>
      <c r="N15" s="893"/>
      <c r="O15" s="893"/>
      <c r="P15" s="893"/>
      <c r="Q15" s="893"/>
      <c r="R15" s="893"/>
      <c r="S15" s="894">
        <f t="shared" si="1"/>
        <v>0</v>
      </c>
      <c r="T15" s="894">
        <f t="shared" si="1"/>
        <v>0</v>
      </c>
      <c r="U15" s="894">
        <f t="shared" si="1"/>
        <v>0</v>
      </c>
      <c r="V15" s="894">
        <f t="shared" si="1"/>
        <v>0</v>
      </c>
      <c r="W15" s="895">
        <f>C15-'6КР '!C15</f>
        <v>0</v>
      </c>
      <c r="X15" s="895">
        <f>D15-'6КР '!D15</f>
        <v>0</v>
      </c>
      <c r="Y15" s="895">
        <f>E15-'6КР '!E15</f>
        <v>0</v>
      </c>
      <c r="Z15" s="896">
        <f>F15-'6КР '!F15</f>
        <v>0</v>
      </c>
      <c r="AA15" s="897"/>
      <c r="AB15" s="897"/>
      <c r="AC15" s="897"/>
      <c r="AD15" s="864"/>
    </row>
    <row r="16" spans="1:30" s="424" customFormat="1" ht="12" customHeight="1">
      <c r="A16" s="899">
        <v>10</v>
      </c>
      <c r="B16" s="890">
        <f>T(4м!B16)</f>
      </c>
      <c r="C16" s="891">
        <f t="shared" si="2"/>
        <v>0</v>
      </c>
      <c r="D16" s="891">
        <f t="shared" si="3"/>
        <v>0</v>
      </c>
      <c r="E16" s="891">
        <f t="shared" si="4"/>
        <v>0</v>
      </c>
      <c r="F16" s="892">
        <f t="shared" si="5"/>
        <v>0</v>
      </c>
      <c r="G16" s="893"/>
      <c r="H16" s="893"/>
      <c r="I16" s="893"/>
      <c r="J16" s="893"/>
      <c r="K16" s="893"/>
      <c r="L16" s="893"/>
      <c r="M16" s="893"/>
      <c r="N16" s="893"/>
      <c r="O16" s="893"/>
      <c r="P16" s="893"/>
      <c r="Q16" s="893"/>
      <c r="R16" s="893"/>
      <c r="S16" s="894">
        <f t="shared" si="1"/>
        <v>0</v>
      </c>
      <c r="T16" s="894">
        <f t="shared" si="1"/>
        <v>0</v>
      </c>
      <c r="U16" s="894">
        <f t="shared" si="1"/>
        <v>0</v>
      </c>
      <c r="V16" s="894">
        <f t="shared" si="1"/>
        <v>0</v>
      </c>
      <c r="W16" s="895">
        <f>C16-'6КР '!C16</f>
        <v>0</v>
      </c>
      <c r="X16" s="895">
        <f>D16-'6КР '!D16</f>
        <v>0</v>
      </c>
      <c r="Y16" s="895">
        <f>E16-'6КР '!E16</f>
        <v>0</v>
      </c>
      <c r="Z16" s="896">
        <f>F16-'6КР '!F16</f>
        <v>0</v>
      </c>
      <c r="AA16" s="897"/>
      <c r="AB16" s="897"/>
      <c r="AC16" s="897"/>
      <c r="AD16" s="864"/>
    </row>
    <row r="17" spans="1:32" s="424" customFormat="1" ht="12" customHeight="1">
      <c r="A17" s="899">
        <v>11</v>
      </c>
      <c r="B17" s="890">
        <f>T(4м!B17)</f>
      </c>
      <c r="C17" s="891">
        <f t="shared" si="2"/>
        <v>0</v>
      </c>
      <c r="D17" s="891">
        <f t="shared" si="3"/>
        <v>0</v>
      </c>
      <c r="E17" s="891">
        <f t="shared" si="4"/>
        <v>0</v>
      </c>
      <c r="F17" s="892">
        <f t="shared" si="5"/>
        <v>0</v>
      </c>
      <c r="G17" s="893"/>
      <c r="H17" s="893"/>
      <c r="I17" s="893"/>
      <c r="J17" s="893"/>
      <c r="K17" s="893"/>
      <c r="L17" s="893"/>
      <c r="M17" s="893"/>
      <c r="N17" s="893"/>
      <c r="O17" s="893"/>
      <c r="P17" s="893"/>
      <c r="Q17" s="893"/>
      <c r="R17" s="893"/>
      <c r="S17" s="894">
        <f t="shared" si="1"/>
        <v>0</v>
      </c>
      <c r="T17" s="894">
        <f t="shared" si="1"/>
        <v>0</v>
      </c>
      <c r="U17" s="894">
        <f t="shared" si="1"/>
        <v>0</v>
      </c>
      <c r="V17" s="894">
        <f t="shared" si="1"/>
        <v>0</v>
      </c>
      <c r="W17" s="895">
        <f>C17-'6КР '!C17</f>
        <v>0</v>
      </c>
      <c r="X17" s="895">
        <f>D17-'6КР '!D17</f>
        <v>0</v>
      </c>
      <c r="Y17" s="895">
        <f>E17-'6КР '!E17</f>
        <v>0</v>
      </c>
      <c r="Z17" s="896">
        <f>F17-'6КР '!F17</f>
        <v>0</v>
      </c>
      <c r="AA17" s="897"/>
      <c r="AB17" s="897"/>
      <c r="AC17" s="897"/>
      <c r="AD17" s="864"/>
      <c r="AF17" s="898"/>
    </row>
    <row r="18" spans="1:30" s="424" customFormat="1" ht="12" customHeight="1">
      <c r="A18" s="899">
        <v>12</v>
      </c>
      <c r="B18" s="890">
        <f>T(4м!B18)</f>
      </c>
      <c r="C18" s="891">
        <f t="shared" si="2"/>
        <v>0</v>
      </c>
      <c r="D18" s="891">
        <f t="shared" si="3"/>
        <v>0</v>
      </c>
      <c r="E18" s="891">
        <f t="shared" si="4"/>
        <v>0</v>
      </c>
      <c r="F18" s="892">
        <f t="shared" si="5"/>
        <v>0</v>
      </c>
      <c r="G18" s="893"/>
      <c r="H18" s="893"/>
      <c r="I18" s="893"/>
      <c r="J18" s="893"/>
      <c r="K18" s="893"/>
      <c r="L18" s="893"/>
      <c r="M18" s="893"/>
      <c r="N18" s="893"/>
      <c r="O18" s="893"/>
      <c r="P18" s="893"/>
      <c r="Q18" s="893"/>
      <c r="R18" s="893"/>
      <c r="S18" s="894">
        <f t="shared" si="1"/>
        <v>0</v>
      </c>
      <c r="T18" s="894">
        <f t="shared" si="1"/>
        <v>0</v>
      </c>
      <c r="U18" s="894">
        <f t="shared" si="1"/>
        <v>0</v>
      </c>
      <c r="V18" s="894">
        <f t="shared" si="1"/>
        <v>0</v>
      </c>
      <c r="W18" s="895">
        <f>C18-'6КР '!C18</f>
        <v>0</v>
      </c>
      <c r="X18" s="895">
        <f>D18-'6КР '!D18</f>
        <v>0</v>
      </c>
      <c r="Y18" s="895">
        <f>E18-'6КР '!E18</f>
        <v>0</v>
      </c>
      <c r="Z18" s="896">
        <f>F18-'6КР '!F18</f>
        <v>0</v>
      </c>
      <c r="AA18" s="897"/>
      <c r="AB18" s="897"/>
      <c r="AC18" s="897"/>
      <c r="AD18" s="864"/>
    </row>
    <row r="19" spans="1:30" s="424" customFormat="1" ht="12" customHeight="1">
      <c r="A19" s="899">
        <v>13</v>
      </c>
      <c r="B19" s="890">
        <f>T(4м!B19)</f>
      </c>
      <c r="C19" s="891">
        <f t="shared" si="2"/>
        <v>0</v>
      </c>
      <c r="D19" s="891">
        <f t="shared" si="3"/>
        <v>0</v>
      </c>
      <c r="E19" s="891">
        <f t="shared" si="4"/>
        <v>0</v>
      </c>
      <c r="F19" s="892">
        <f t="shared" si="5"/>
        <v>0</v>
      </c>
      <c r="G19" s="893"/>
      <c r="H19" s="893"/>
      <c r="I19" s="893"/>
      <c r="J19" s="893"/>
      <c r="K19" s="893"/>
      <c r="L19" s="893"/>
      <c r="M19" s="893"/>
      <c r="N19" s="893"/>
      <c r="O19" s="893"/>
      <c r="P19" s="893"/>
      <c r="Q19" s="893"/>
      <c r="R19" s="893"/>
      <c r="S19" s="894">
        <f t="shared" si="1"/>
        <v>0</v>
      </c>
      <c r="T19" s="894">
        <f t="shared" si="1"/>
        <v>0</v>
      </c>
      <c r="U19" s="894">
        <f t="shared" si="1"/>
        <v>0</v>
      </c>
      <c r="V19" s="894">
        <f t="shared" si="1"/>
        <v>0</v>
      </c>
      <c r="W19" s="895">
        <f>C19-'6КР '!C19</f>
        <v>0</v>
      </c>
      <c r="X19" s="895">
        <f>D19-'6КР '!D19</f>
        <v>0</v>
      </c>
      <c r="Y19" s="895">
        <f>E19-'6КР '!E19</f>
        <v>0</v>
      </c>
      <c r="Z19" s="896">
        <f>F19-'6КР '!F19</f>
        <v>0</v>
      </c>
      <c r="AA19" s="897"/>
      <c r="AB19" s="897"/>
      <c r="AC19" s="897"/>
      <c r="AD19" s="864"/>
    </row>
    <row r="20" spans="1:30" s="424" customFormat="1" ht="12" customHeight="1">
      <c r="A20" s="899">
        <v>14</v>
      </c>
      <c r="B20" s="890">
        <f>T(4м!B20)</f>
      </c>
      <c r="C20" s="891">
        <f t="shared" si="2"/>
        <v>0</v>
      </c>
      <c r="D20" s="891">
        <f t="shared" si="3"/>
        <v>0</v>
      </c>
      <c r="E20" s="891">
        <f t="shared" si="4"/>
        <v>0</v>
      </c>
      <c r="F20" s="892">
        <f t="shared" si="5"/>
        <v>0</v>
      </c>
      <c r="G20" s="893"/>
      <c r="H20" s="893"/>
      <c r="I20" s="893"/>
      <c r="J20" s="893"/>
      <c r="K20" s="893"/>
      <c r="L20" s="893"/>
      <c r="M20" s="893"/>
      <c r="N20" s="893"/>
      <c r="O20" s="893"/>
      <c r="P20" s="893"/>
      <c r="Q20" s="893"/>
      <c r="R20" s="893"/>
      <c r="S20" s="894">
        <f t="shared" si="1"/>
        <v>0</v>
      </c>
      <c r="T20" s="894">
        <f t="shared" si="1"/>
        <v>0</v>
      </c>
      <c r="U20" s="894">
        <f t="shared" si="1"/>
        <v>0</v>
      </c>
      <c r="V20" s="894">
        <f t="shared" si="1"/>
        <v>0</v>
      </c>
      <c r="W20" s="895">
        <f>C20-'6КР '!C20</f>
        <v>0</v>
      </c>
      <c r="X20" s="895">
        <f>D20-'6КР '!D20</f>
        <v>0</v>
      </c>
      <c r="Y20" s="895">
        <f>E20-'6КР '!E20</f>
        <v>0</v>
      </c>
      <c r="Z20" s="896">
        <f>F20-'6КР '!F20</f>
        <v>0</v>
      </c>
      <c r="AA20" s="897"/>
      <c r="AB20" s="897"/>
      <c r="AC20" s="897"/>
      <c r="AD20" s="864"/>
    </row>
    <row r="21" spans="1:30" s="424" customFormat="1" ht="12" customHeight="1">
      <c r="A21" s="899">
        <v>15</v>
      </c>
      <c r="B21" s="890">
        <f>T(4м!B21)</f>
      </c>
      <c r="C21" s="891">
        <f t="shared" si="2"/>
        <v>0</v>
      </c>
      <c r="D21" s="891">
        <f t="shared" si="3"/>
        <v>0</v>
      </c>
      <c r="E21" s="891">
        <f t="shared" si="4"/>
        <v>0</v>
      </c>
      <c r="F21" s="892">
        <f t="shared" si="5"/>
        <v>0</v>
      </c>
      <c r="G21" s="893"/>
      <c r="H21" s="893"/>
      <c r="I21" s="893"/>
      <c r="J21" s="893"/>
      <c r="K21" s="893"/>
      <c r="L21" s="893"/>
      <c r="M21" s="893"/>
      <c r="N21" s="893"/>
      <c r="O21" s="893"/>
      <c r="P21" s="893"/>
      <c r="Q21" s="893"/>
      <c r="R21" s="893"/>
      <c r="S21" s="894">
        <f t="shared" si="1"/>
        <v>0</v>
      </c>
      <c r="T21" s="894">
        <f t="shared" si="1"/>
        <v>0</v>
      </c>
      <c r="U21" s="894">
        <f t="shared" si="1"/>
        <v>0</v>
      </c>
      <c r="V21" s="894">
        <f t="shared" si="1"/>
        <v>0</v>
      </c>
      <c r="W21" s="895">
        <f>C21-'6КР '!C21</f>
        <v>0</v>
      </c>
      <c r="X21" s="895">
        <f>D21-'6КР '!D21</f>
        <v>0</v>
      </c>
      <c r="Y21" s="895">
        <f>E21-'6КР '!E21</f>
        <v>0</v>
      </c>
      <c r="Z21" s="896">
        <f>F21-'6КР '!F21</f>
        <v>0</v>
      </c>
      <c r="AA21" s="897"/>
      <c r="AB21" s="897"/>
      <c r="AC21" s="897"/>
      <c r="AD21" s="864"/>
    </row>
    <row r="22" spans="1:30" s="424" customFormat="1" ht="12" customHeight="1">
      <c r="A22" s="899">
        <v>16</v>
      </c>
      <c r="B22" s="890">
        <f>T(4м!B22)</f>
      </c>
      <c r="C22" s="891">
        <f>SUM(G22:J22)</f>
        <v>0</v>
      </c>
      <c r="D22" s="891">
        <f>SUM(K22:N22)</f>
        <v>0</v>
      </c>
      <c r="E22" s="891">
        <f>SUM(O22:R22)</f>
        <v>0</v>
      </c>
      <c r="F22" s="892">
        <f t="shared" si="5"/>
        <v>0</v>
      </c>
      <c r="G22" s="893"/>
      <c r="H22" s="893"/>
      <c r="I22" s="893"/>
      <c r="J22" s="893"/>
      <c r="K22" s="893"/>
      <c r="L22" s="893"/>
      <c r="M22" s="893"/>
      <c r="N22" s="893"/>
      <c r="O22" s="893"/>
      <c r="P22" s="893"/>
      <c r="Q22" s="893"/>
      <c r="R22" s="893"/>
      <c r="S22" s="894">
        <f aca="true" t="shared" si="6" ref="S22:V56">SUM(G22,K22,O22)</f>
        <v>0</v>
      </c>
      <c r="T22" s="894">
        <f t="shared" si="6"/>
        <v>0</v>
      </c>
      <c r="U22" s="894">
        <f t="shared" si="6"/>
        <v>0</v>
      </c>
      <c r="V22" s="894">
        <f t="shared" si="6"/>
        <v>0</v>
      </c>
      <c r="W22" s="895">
        <f>C22-'6КР '!C22</f>
        <v>0</v>
      </c>
      <c r="X22" s="895">
        <f>D22-'6КР '!D22</f>
        <v>0</v>
      </c>
      <c r="Y22" s="895">
        <f>E22-'6КР '!E22</f>
        <v>0</v>
      </c>
      <c r="Z22" s="896">
        <f>F22-'6КР '!F22</f>
        <v>0</v>
      </c>
      <c r="AA22" s="897"/>
      <c r="AB22" s="897"/>
      <c r="AC22" s="897"/>
      <c r="AD22" s="864"/>
    </row>
    <row r="23" spans="1:30" s="424" customFormat="1" ht="12" customHeight="1">
      <c r="A23" s="899">
        <v>17</v>
      </c>
      <c r="B23" s="890">
        <f>T(4м!B23)</f>
      </c>
      <c r="C23" s="891">
        <f>SUM(G23:J23)</f>
        <v>0</v>
      </c>
      <c r="D23" s="891">
        <f>SUM(K23:N23)</f>
        <v>0</v>
      </c>
      <c r="E23" s="891">
        <f>SUM(O23:R23)</f>
        <v>0</v>
      </c>
      <c r="F23" s="892">
        <f t="shared" si="5"/>
        <v>0</v>
      </c>
      <c r="G23" s="893"/>
      <c r="H23" s="893"/>
      <c r="I23" s="893"/>
      <c r="J23" s="893"/>
      <c r="K23" s="893"/>
      <c r="L23" s="893"/>
      <c r="M23" s="893"/>
      <c r="N23" s="893"/>
      <c r="O23" s="893"/>
      <c r="P23" s="893"/>
      <c r="Q23" s="893"/>
      <c r="R23" s="893"/>
      <c r="S23" s="894">
        <f t="shared" si="6"/>
        <v>0</v>
      </c>
      <c r="T23" s="894">
        <f t="shared" si="6"/>
        <v>0</v>
      </c>
      <c r="U23" s="894">
        <f t="shared" si="6"/>
        <v>0</v>
      </c>
      <c r="V23" s="894">
        <f t="shared" si="6"/>
        <v>0</v>
      </c>
      <c r="W23" s="895">
        <f>C23-'6КР '!C23</f>
        <v>0</v>
      </c>
      <c r="X23" s="895">
        <f>D23-'6КР '!D23</f>
        <v>0</v>
      </c>
      <c r="Y23" s="895">
        <f>E23-'6КР '!E23</f>
        <v>0</v>
      </c>
      <c r="Z23" s="896">
        <f>F23-'6КР '!F23</f>
        <v>0</v>
      </c>
      <c r="AA23" s="897"/>
      <c r="AB23" s="897"/>
      <c r="AC23" s="897"/>
      <c r="AD23" s="864"/>
    </row>
    <row r="24" spans="1:30" s="424" customFormat="1" ht="12" customHeight="1">
      <c r="A24" s="899">
        <v>18</v>
      </c>
      <c r="B24" s="890">
        <f>T(4м!B24)</f>
      </c>
      <c r="C24" s="891">
        <f t="shared" si="2"/>
        <v>0</v>
      </c>
      <c r="D24" s="891">
        <f t="shared" si="3"/>
        <v>0</v>
      </c>
      <c r="E24" s="891">
        <f t="shared" si="4"/>
        <v>0</v>
      </c>
      <c r="F24" s="892">
        <f t="shared" si="5"/>
        <v>0</v>
      </c>
      <c r="G24" s="893"/>
      <c r="H24" s="893"/>
      <c r="I24" s="893"/>
      <c r="J24" s="893"/>
      <c r="K24" s="893"/>
      <c r="L24" s="893"/>
      <c r="M24" s="893"/>
      <c r="N24" s="893"/>
      <c r="O24" s="893"/>
      <c r="P24" s="893"/>
      <c r="Q24" s="893"/>
      <c r="R24" s="893"/>
      <c r="S24" s="894">
        <f t="shared" si="6"/>
        <v>0</v>
      </c>
      <c r="T24" s="894">
        <f t="shared" si="6"/>
        <v>0</v>
      </c>
      <c r="U24" s="894">
        <f t="shared" si="6"/>
        <v>0</v>
      </c>
      <c r="V24" s="894">
        <f t="shared" si="6"/>
        <v>0</v>
      </c>
      <c r="W24" s="895">
        <f>C24-'6КР '!C24</f>
        <v>0</v>
      </c>
      <c r="X24" s="895">
        <f>D24-'6КР '!D24</f>
        <v>0</v>
      </c>
      <c r="Y24" s="895">
        <f>E24-'6КР '!E24</f>
        <v>0</v>
      </c>
      <c r="Z24" s="896">
        <f>F24-'6КР '!F24</f>
        <v>0</v>
      </c>
      <c r="AA24" s="897"/>
      <c r="AB24" s="897"/>
      <c r="AC24" s="897"/>
      <c r="AD24" s="864"/>
    </row>
    <row r="25" spans="1:30" s="424" customFormat="1" ht="12" customHeight="1">
      <c r="A25" s="899">
        <v>19</v>
      </c>
      <c r="B25" s="890">
        <f>T(4м!B25)</f>
      </c>
      <c r="C25" s="891">
        <f t="shared" si="2"/>
        <v>0</v>
      </c>
      <c r="D25" s="891">
        <f t="shared" si="3"/>
        <v>0</v>
      </c>
      <c r="E25" s="891">
        <f t="shared" si="4"/>
        <v>0</v>
      </c>
      <c r="F25" s="892">
        <f t="shared" si="5"/>
        <v>0</v>
      </c>
      <c r="G25" s="893"/>
      <c r="H25" s="893"/>
      <c r="I25" s="893"/>
      <c r="J25" s="893"/>
      <c r="K25" s="893"/>
      <c r="L25" s="893"/>
      <c r="M25" s="893"/>
      <c r="N25" s="893"/>
      <c r="O25" s="893"/>
      <c r="P25" s="893"/>
      <c r="Q25" s="893"/>
      <c r="R25" s="893"/>
      <c r="S25" s="894">
        <f t="shared" si="6"/>
        <v>0</v>
      </c>
      <c r="T25" s="894">
        <f t="shared" si="6"/>
        <v>0</v>
      </c>
      <c r="U25" s="894">
        <f t="shared" si="6"/>
        <v>0</v>
      </c>
      <c r="V25" s="894">
        <f t="shared" si="6"/>
        <v>0</v>
      </c>
      <c r="W25" s="895">
        <f>C25-'6КР '!C25</f>
        <v>0</v>
      </c>
      <c r="X25" s="895">
        <f>D25-'6КР '!D25</f>
        <v>0</v>
      </c>
      <c r="Y25" s="895">
        <f>E25-'6КР '!E25</f>
        <v>0</v>
      </c>
      <c r="Z25" s="895">
        <f>F25-'6КР '!F25</f>
        <v>0</v>
      </c>
      <c r="AA25" s="898"/>
      <c r="AB25" s="898"/>
      <c r="AC25" s="898"/>
      <c r="AD25" s="864"/>
    </row>
    <row r="26" spans="1:30" s="424" customFormat="1" ht="12" customHeight="1">
      <c r="A26" s="899">
        <v>20</v>
      </c>
      <c r="B26" s="890">
        <f>T(4м!B26)</f>
      </c>
      <c r="C26" s="891">
        <f t="shared" si="2"/>
        <v>0</v>
      </c>
      <c r="D26" s="891">
        <f t="shared" si="3"/>
        <v>0</v>
      </c>
      <c r="E26" s="891">
        <f t="shared" si="4"/>
        <v>0</v>
      </c>
      <c r="F26" s="900">
        <f t="shared" si="5"/>
        <v>0</v>
      </c>
      <c r="G26" s="893"/>
      <c r="H26" s="893"/>
      <c r="I26" s="893"/>
      <c r="J26" s="893"/>
      <c r="K26" s="893"/>
      <c r="L26" s="893"/>
      <c r="M26" s="893"/>
      <c r="N26" s="893"/>
      <c r="O26" s="893"/>
      <c r="P26" s="893"/>
      <c r="Q26" s="893"/>
      <c r="R26" s="893"/>
      <c r="S26" s="894">
        <f t="shared" si="6"/>
        <v>0</v>
      </c>
      <c r="T26" s="894">
        <f t="shared" si="6"/>
        <v>0</v>
      </c>
      <c r="U26" s="894">
        <f t="shared" si="6"/>
        <v>0</v>
      </c>
      <c r="V26" s="894">
        <f t="shared" si="6"/>
        <v>0</v>
      </c>
      <c r="W26" s="895">
        <f>C26-'6КР '!C26</f>
        <v>0</v>
      </c>
      <c r="X26" s="895">
        <f>D26-'6КР '!D26</f>
        <v>0</v>
      </c>
      <c r="Y26" s="895">
        <f>E26-'6КР '!E26</f>
        <v>0</v>
      </c>
      <c r="Z26" s="895">
        <f>F26-'6КР '!F26</f>
        <v>0</v>
      </c>
      <c r="AA26" s="898"/>
      <c r="AB26" s="898"/>
      <c r="AC26" s="898"/>
      <c r="AD26" s="864"/>
    </row>
    <row r="27" spans="1:30" s="424" customFormat="1" ht="12" customHeight="1">
      <c r="A27" s="899">
        <v>21</v>
      </c>
      <c r="B27" s="890">
        <f>T(4м!B27)</f>
      </c>
      <c r="C27" s="891">
        <f t="shared" si="2"/>
        <v>0</v>
      </c>
      <c r="D27" s="891">
        <f t="shared" si="3"/>
        <v>0</v>
      </c>
      <c r="E27" s="891">
        <f t="shared" si="4"/>
        <v>0</v>
      </c>
      <c r="F27" s="900">
        <f t="shared" si="5"/>
        <v>0</v>
      </c>
      <c r="G27" s="893"/>
      <c r="H27" s="893"/>
      <c r="I27" s="893"/>
      <c r="J27" s="893"/>
      <c r="K27" s="893"/>
      <c r="L27" s="893"/>
      <c r="M27" s="893"/>
      <c r="N27" s="893"/>
      <c r="O27" s="893"/>
      <c r="P27" s="893"/>
      <c r="Q27" s="893"/>
      <c r="R27" s="893"/>
      <c r="S27" s="894">
        <f t="shared" si="6"/>
        <v>0</v>
      </c>
      <c r="T27" s="894">
        <f t="shared" si="6"/>
        <v>0</v>
      </c>
      <c r="U27" s="894">
        <f t="shared" si="6"/>
        <v>0</v>
      </c>
      <c r="V27" s="894">
        <f t="shared" si="6"/>
        <v>0</v>
      </c>
      <c r="W27" s="895">
        <f>C27-'6КР '!C27</f>
        <v>0</v>
      </c>
      <c r="X27" s="895">
        <f>D27-'6КР '!D27</f>
        <v>0</v>
      </c>
      <c r="Y27" s="895">
        <f>E27-'6КР '!E27</f>
        <v>0</v>
      </c>
      <c r="Z27" s="895">
        <f>F27-'6КР '!F27</f>
        <v>0</v>
      </c>
      <c r="AA27" s="898"/>
      <c r="AB27" s="898"/>
      <c r="AC27" s="898"/>
      <c r="AD27" s="864"/>
    </row>
    <row r="28" spans="1:30" s="424" customFormat="1" ht="12" customHeight="1">
      <c r="A28" s="899">
        <v>22</v>
      </c>
      <c r="B28" s="890">
        <f>T(4м!B28)</f>
      </c>
      <c r="C28" s="891">
        <f t="shared" si="2"/>
        <v>0</v>
      </c>
      <c r="D28" s="891">
        <f t="shared" si="3"/>
        <v>0</v>
      </c>
      <c r="E28" s="891">
        <f t="shared" si="4"/>
        <v>0</v>
      </c>
      <c r="F28" s="900">
        <f t="shared" si="5"/>
        <v>0</v>
      </c>
      <c r="G28" s="893"/>
      <c r="H28" s="893"/>
      <c r="I28" s="893"/>
      <c r="J28" s="893"/>
      <c r="K28" s="893"/>
      <c r="L28" s="893"/>
      <c r="M28" s="893"/>
      <c r="N28" s="893"/>
      <c r="O28" s="893"/>
      <c r="P28" s="893"/>
      <c r="Q28" s="893"/>
      <c r="R28" s="893"/>
      <c r="S28" s="894">
        <f t="shared" si="6"/>
        <v>0</v>
      </c>
      <c r="T28" s="894">
        <f t="shared" si="6"/>
        <v>0</v>
      </c>
      <c r="U28" s="894">
        <f t="shared" si="6"/>
        <v>0</v>
      </c>
      <c r="V28" s="894">
        <f t="shared" si="6"/>
        <v>0</v>
      </c>
      <c r="W28" s="895">
        <f>C28-'6КР '!C28</f>
        <v>0</v>
      </c>
      <c r="X28" s="895">
        <f>D28-'6КР '!D28</f>
        <v>0</v>
      </c>
      <c r="Y28" s="895">
        <f>E28-'6КР '!E28</f>
        <v>0</v>
      </c>
      <c r="Z28" s="895">
        <f>F28-'6КР '!F28</f>
        <v>0</v>
      </c>
      <c r="AA28" s="898"/>
      <c r="AB28" s="898"/>
      <c r="AC28" s="898"/>
      <c r="AD28" s="864"/>
    </row>
    <row r="29" spans="1:30" s="424" customFormat="1" ht="12" customHeight="1">
      <c r="A29" s="899">
        <v>23</v>
      </c>
      <c r="B29" s="890">
        <f>T(4м!B29)</f>
      </c>
      <c r="C29" s="891">
        <f t="shared" si="2"/>
        <v>0</v>
      </c>
      <c r="D29" s="891">
        <f t="shared" si="3"/>
        <v>0</v>
      </c>
      <c r="E29" s="891">
        <f t="shared" si="4"/>
        <v>0</v>
      </c>
      <c r="F29" s="900">
        <f t="shared" si="5"/>
        <v>0</v>
      </c>
      <c r="G29" s="893"/>
      <c r="H29" s="893"/>
      <c r="I29" s="893"/>
      <c r="J29" s="893"/>
      <c r="K29" s="893"/>
      <c r="L29" s="893"/>
      <c r="M29" s="893"/>
      <c r="N29" s="893"/>
      <c r="O29" s="893"/>
      <c r="P29" s="893"/>
      <c r="Q29" s="893"/>
      <c r="R29" s="893"/>
      <c r="S29" s="894">
        <f t="shared" si="6"/>
        <v>0</v>
      </c>
      <c r="T29" s="894">
        <f t="shared" si="6"/>
        <v>0</v>
      </c>
      <c r="U29" s="894">
        <f t="shared" si="6"/>
        <v>0</v>
      </c>
      <c r="V29" s="894">
        <f t="shared" si="6"/>
        <v>0</v>
      </c>
      <c r="W29" s="895">
        <f>C29-'6КР '!C29</f>
        <v>0</v>
      </c>
      <c r="X29" s="895">
        <f>D29-'6КР '!D29</f>
        <v>0</v>
      </c>
      <c r="Y29" s="895">
        <f>E29-'6КР '!E29</f>
        <v>0</v>
      </c>
      <c r="Z29" s="895">
        <f>F29-'6КР '!F29</f>
        <v>0</v>
      </c>
      <c r="AA29" s="898"/>
      <c r="AB29" s="898"/>
      <c r="AC29" s="898"/>
      <c r="AD29" s="864"/>
    </row>
    <row r="30" spans="1:30" s="424" customFormat="1" ht="12" customHeight="1">
      <c r="A30" s="899">
        <v>24</v>
      </c>
      <c r="B30" s="890">
        <f>T(4м!B30)</f>
      </c>
      <c r="C30" s="891">
        <f t="shared" si="2"/>
        <v>0</v>
      </c>
      <c r="D30" s="891">
        <f t="shared" si="3"/>
        <v>0</v>
      </c>
      <c r="E30" s="891">
        <f t="shared" si="4"/>
        <v>0</v>
      </c>
      <c r="F30" s="900">
        <f t="shared" si="5"/>
        <v>0</v>
      </c>
      <c r="G30" s="893"/>
      <c r="H30" s="893"/>
      <c r="I30" s="893"/>
      <c r="J30" s="893"/>
      <c r="K30" s="893"/>
      <c r="L30" s="893"/>
      <c r="M30" s="893"/>
      <c r="N30" s="893"/>
      <c r="O30" s="893"/>
      <c r="P30" s="893"/>
      <c r="Q30" s="893"/>
      <c r="R30" s="893"/>
      <c r="S30" s="894">
        <f t="shared" si="6"/>
        <v>0</v>
      </c>
      <c r="T30" s="894">
        <f t="shared" si="6"/>
        <v>0</v>
      </c>
      <c r="U30" s="894">
        <f t="shared" si="6"/>
        <v>0</v>
      </c>
      <c r="V30" s="894">
        <f t="shared" si="6"/>
        <v>0</v>
      </c>
      <c r="W30" s="895">
        <f>C30-'6КР '!C30</f>
        <v>0</v>
      </c>
      <c r="X30" s="895">
        <f>D30-'6КР '!D30</f>
        <v>0</v>
      </c>
      <c r="Y30" s="895">
        <f>E30-'6КР '!E30</f>
        <v>0</v>
      </c>
      <c r="Z30" s="895">
        <f>F30-'6КР '!F30</f>
        <v>0</v>
      </c>
      <c r="AA30" s="898"/>
      <c r="AB30" s="898"/>
      <c r="AC30" s="898"/>
      <c r="AD30" s="864"/>
    </row>
    <row r="31" spans="1:30" s="424" customFormat="1" ht="12" customHeight="1">
      <c r="A31" s="899">
        <v>25</v>
      </c>
      <c r="B31" s="890">
        <f>T(4м!B31)</f>
      </c>
      <c r="C31" s="891">
        <f t="shared" si="2"/>
        <v>0</v>
      </c>
      <c r="D31" s="891">
        <f t="shared" si="3"/>
        <v>0</v>
      </c>
      <c r="E31" s="891">
        <f t="shared" si="4"/>
        <v>0</v>
      </c>
      <c r="F31" s="900">
        <f t="shared" si="5"/>
        <v>0</v>
      </c>
      <c r="G31" s="893"/>
      <c r="H31" s="893"/>
      <c r="I31" s="893"/>
      <c r="J31" s="893"/>
      <c r="K31" s="893"/>
      <c r="L31" s="893"/>
      <c r="M31" s="893"/>
      <c r="N31" s="893"/>
      <c r="O31" s="893"/>
      <c r="P31" s="893"/>
      <c r="Q31" s="893"/>
      <c r="R31" s="893"/>
      <c r="S31" s="894">
        <f t="shared" si="6"/>
        <v>0</v>
      </c>
      <c r="T31" s="894">
        <f t="shared" si="6"/>
        <v>0</v>
      </c>
      <c r="U31" s="894">
        <f t="shared" si="6"/>
        <v>0</v>
      </c>
      <c r="V31" s="894">
        <f t="shared" si="6"/>
        <v>0</v>
      </c>
      <c r="W31" s="895">
        <f>C31-'6КР '!C31</f>
        <v>0</v>
      </c>
      <c r="X31" s="895">
        <f>D31-'6КР '!D31</f>
        <v>0</v>
      </c>
      <c r="Y31" s="895">
        <f>E31-'6КР '!E31</f>
        <v>0</v>
      </c>
      <c r="Z31" s="895">
        <f>F31-'6КР '!F31</f>
        <v>0</v>
      </c>
      <c r="AA31" s="898"/>
      <c r="AB31" s="898"/>
      <c r="AC31" s="898"/>
      <c r="AD31" s="864"/>
    </row>
    <row r="32" spans="1:30" s="424" customFormat="1" ht="12" customHeight="1">
      <c r="A32" s="899">
        <v>26</v>
      </c>
      <c r="B32" s="890">
        <f>T(4м!B32)</f>
      </c>
      <c r="C32" s="891">
        <f t="shared" si="2"/>
        <v>0</v>
      </c>
      <c r="D32" s="891">
        <f t="shared" si="3"/>
        <v>0</v>
      </c>
      <c r="E32" s="891">
        <f t="shared" si="4"/>
        <v>0</v>
      </c>
      <c r="F32" s="900">
        <f t="shared" si="5"/>
        <v>0</v>
      </c>
      <c r="G32" s="893"/>
      <c r="H32" s="893"/>
      <c r="I32" s="893"/>
      <c r="J32" s="893"/>
      <c r="K32" s="893"/>
      <c r="L32" s="893"/>
      <c r="M32" s="893"/>
      <c r="N32" s="893"/>
      <c r="O32" s="893"/>
      <c r="P32" s="893"/>
      <c r="Q32" s="893"/>
      <c r="R32" s="893"/>
      <c r="S32" s="894">
        <f t="shared" si="6"/>
        <v>0</v>
      </c>
      <c r="T32" s="894">
        <f t="shared" si="6"/>
        <v>0</v>
      </c>
      <c r="U32" s="894">
        <f t="shared" si="6"/>
        <v>0</v>
      </c>
      <c r="V32" s="894">
        <f t="shared" si="6"/>
        <v>0</v>
      </c>
      <c r="W32" s="895">
        <f>C32-'6КР '!C32</f>
        <v>0</v>
      </c>
      <c r="X32" s="895">
        <f>D32-'6КР '!D32</f>
        <v>0</v>
      </c>
      <c r="Y32" s="895">
        <f>E32-'6КР '!E32</f>
        <v>0</v>
      </c>
      <c r="Z32" s="895">
        <f>F32-'6КР '!F32</f>
        <v>0</v>
      </c>
      <c r="AA32" s="898"/>
      <c r="AB32" s="898"/>
      <c r="AC32" s="898"/>
      <c r="AD32" s="864"/>
    </row>
    <row r="33" spans="1:30" s="424" customFormat="1" ht="12" customHeight="1">
      <c r="A33" s="899">
        <v>27</v>
      </c>
      <c r="B33" s="890">
        <f>T(4м!B33)</f>
      </c>
      <c r="C33" s="891">
        <f t="shared" si="2"/>
        <v>0</v>
      </c>
      <c r="D33" s="891">
        <f t="shared" si="3"/>
        <v>0</v>
      </c>
      <c r="E33" s="891">
        <f t="shared" si="4"/>
        <v>0</v>
      </c>
      <c r="F33" s="900">
        <f t="shared" si="5"/>
        <v>0</v>
      </c>
      <c r="G33" s="893"/>
      <c r="H33" s="893"/>
      <c r="I33" s="893"/>
      <c r="J33" s="893"/>
      <c r="K33" s="893"/>
      <c r="L33" s="893"/>
      <c r="M33" s="893"/>
      <c r="N33" s="893"/>
      <c r="O33" s="893"/>
      <c r="P33" s="893"/>
      <c r="Q33" s="893"/>
      <c r="R33" s="893"/>
      <c r="S33" s="894">
        <f t="shared" si="6"/>
        <v>0</v>
      </c>
      <c r="T33" s="894">
        <f t="shared" si="6"/>
        <v>0</v>
      </c>
      <c r="U33" s="894">
        <f t="shared" si="6"/>
        <v>0</v>
      </c>
      <c r="V33" s="894">
        <f t="shared" si="6"/>
        <v>0</v>
      </c>
      <c r="W33" s="895">
        <f>C33-'6КР '!C33</f>
        <v>0</v>
      </c>
      <c r="X33" s="895">
        <f>D33-'6КР '!D33</f>
        <v>0</v>
      </c>
      <c r="Y33" s="895">
        <f>E33-'6КР '!E33</f>
        <v>0</v>
      </c>
      <c r="Z33" s="895">
        <f>F33-'6КР '!F33</f>
        <v>0</v>
      </c>
      <c r="AA33" s="898"/>
      <c r="AB33" s="898"/>
      <c r="AC33" s="898"/>
      <c r="AD33" s="864"/>
    </row>
    <row r="34" spans="1:30" s="424" customFormat="1" ht="12" customHeight="1">
      <c r="A34" s="899">
        <v>28</v>
      </c>
      <c r="B34" s="890">
        <f>T(4м!B34)</f>
      </c>
      <c r="C34" s="891">
        <f t="shared" si="2"/>
        <v>0</v>
      </c>
      <c r="D34" s="891">
        <f t="shared" si="3"/>
        <v>0</v>
      </c>
      <c r="E34" s="891">
        <f t="shared" si="4"/>
        <v>0</v>
      </c>
      <c r="F34" s="900">
        <f t="shared" si="5"/>
        <v>0</v>
      </c>
      <c r="G34" s="893"/>
      <c r="H34" s="893"/>
      <c r="I34" s="893"/>
      <c r="J34" s="893"/>
      <c r="K34" s="893"/>
      <c r="L34" s="893"/>
      <c r="M34" s="893"/>
      <c r="N34" s="893"/>
      <c r="O34" s="893"/>
      <c r="P34" s="893"/>
      <c r="Q34" s="893"/>
      <c r="R34" s="893"/>
      <c r="S34" s="894">
        <f t="shared" si="6"/>
        <v>0</v>
      </c>
      <c r="T34" s="894">
        <f t="shared" si="6"/>
        <v>0</v>
      </c>
      <c r="U34" s="894">
        <f t="shared" si="6"/>
        <v>0</v>
      </c>
      <c r="V34" s="894">
        <f t="shared" si="6"/>
        <v>0</v>
      </c>
      <c r="W34" s="895">
        <f>C34-'6КР '!C34</f>
        <v>0</v>
      </c>
      <c r="X34" s="895">
        <f>D34-'6КР '!D34</f>
        <v>0</v>
      </c>
      <c r="Y34" s="895">
        <f>E34-'6КР '!E34</f>
        <v>0</v>
      </c>
      <c r="Z34" s="895">
        <f>F34-'6КР '!F34</f>
        <v>0</v>
      </c>
      <c r="AA34" s="898"/>
      <c r="AB34" s="898"/>
      <c r="AC34" s="898"/>
      <c r="AD34" s="864"/>
    </row>
    <row r="35" spans="1:30" s="424" customFormat="1" ht="12" customHeight="1">
      <c r="A35" s="899">
        <v>29</v>
      </c>
      <c r="B35" s="890">
        <f>T(4м!B35)</f>
      </c>
      <c r="C35" s="891">
        <f t="shared" si="2"/>
        <v>0</v>
      </c>
      <c r="D35" s="891">
        <f t="shared" si="3"/>
        <v>0</v>
      </c>
      <c r="E35" s="891">
        <f t="shared" si="4"/>
        <v>0</v>
      </c>
      <c r="F35" s="900">
        <f t="shared" si="5"/>
        <v>0</v>
      </c>
      <c r="G35" s="893"/>
      <c r="H35" s="893"/>
      <c r="I35" s="893"/>
      <c r="J35" s="893"/>
      <c r="K35" s="893"/>
      <c r="L35" s="893"/>
      <c r="M35" s="893"/>
      <c r="N35" s="893"/>
      <c r="O35" s="893"/>
      <c r="P35" s="893"/>
      <c r="Q35" s="893"/>
      <c r="R35" s="893"/>
      <c r="S35" s="894">
        <f t="shared" si="6"/>
        <v>0</v>
      </c>
      <c r="T35" s="894">
        <f t="shared" si="6"/>
        <v>0</v>
      </c>
      <c r="U35" s="894">
        <f t="shared" si="6"/>
        <v>0</v>
      </c>
      <c r="V35" s="894">
        <f t="shared" si="6"/>
        <v>0</v>
      </c>
      <c r="W35" s="895">
        <f>C35-'6КР '!C35</f>
        <v>0</v>
      </c>
      <c r="X35" s="895">
        <f>D35-'6КР '!D35</f>
        <v>0</v>
      </c>
      <c r="Y35" s="895">
        <f>E35-'6КР '!E35</f>
        <v>0</v>
      </c>
      <c r="Z35" s="895">
        <f>F35-'6КР '!F35</f>
        <v>0</v>
      </c>
      <c r="AA35" s="898"/>
      <c r="AB35" s="898"/>
      <c r="AC35" s="898"/>
      <c r="AD35" s="864"/>
    </row>
    <row r="36" spans="1:30" s="424" customFormat="1" ht="12.75" customHeight="1">
      <c r="A36" s="899">
        <v>30</v>
      </c>
      <c r="B36" s="890">
        <f>T(4м!B36)</f>
      </c>
      <c r="C36" s="891">
        <f t="shared" si="2"/>
        <v>0</v>
      </c>
      <c r="D36" s="891">
        <f t="shared" si="3"/>
        <v>0</v>
      </c>
      <c r="E36" s="891">
        <f t="shared" si="4"/>
        <v>0</v>
      </c>
      <c r="F36" s="900">
        <f t="shared" si="5"/>
        <v>0</v>
      </c>
      <c r="G36" s="893"/>
      <c r="H36" s="893"/>
      <c r="I36" s="893"/>
      <c r="J36" s="893"/>
      <c r="K36" s="893"/>
      <c r="L36" s="893"/>
      <c r="M36" s="893"/>
      <c r="N36" s="893"/>
      <c r="O36" s="893"/>
      <c r="P36" s="893"/>
      <c r="Q36" s="893"/>
      <c r="R36" s="893"/>
      <c r="S36" s="894">
        <f t="shared" si="6"/>
        <v>0</v>
      </c>
      <c r="T36" s="894">
        <f t="shared" si="6"/>
        <v>0</v>
      </c>
      <c r="U36" s="894">
        <f t="shared" si="6"/>
        <v>0</v>
      </c>
      <c r="V36" s="894">
        <f t="shared" si="6"/>
        <v>0</v>
      </c>
      <c r="W36" s="895">
        <f>C36-'6КР '!C36</f>
        <v>0</v>
      </c>
      <c r="X36" s="895">
        <f>D36-'6КР '!D36</f>
        <v>0</v>
      </c>
      <c r="Y36" s="895">
        <f>E36-'6КР '!E36</f>
        <v>0</v>
      </c>
      <c r="Z36" s="895">
        <f>F36-'6КР '!F36</f>
        <v>0</v>
      </c>
      <c r="AA36" s="898"/>
      <c r="AB36" s="898"/>
      <c r="AC36" s="898"/>
      <c r="AD36" s="864"/>
    </row>
    <row r="37" spans="1:30" s="424" customFormat="1" ht="12.75">
      <c r="A37" s="899">
        <v>31</v>
      </c>
      <c r="B37" s="890">
        <f>T(4м!B37)</f>
      </c>
      <c r="C37" s="891">
        <f t="shared" si="2"/>
        <v>0</v>
      </c>
      <c r="D37" s="891">
        <f t="shared" si="3"/>
        <v>0</v>
      </c>
      <c r="E37" s="891">
        <f t="shared" si="4"/>
        <v>0</v>
      </c>
      <c r="F37" s="900">
        <f t="shared" si="5"/>
        <v>0</v>
      </c>
      <c r="G37" s="893"/>
      <c r="H37" s="893"/>
      <c r="I37" s="893"/>
      <c r="J37" s="893"/>
      <c r="K37" s="893"/>
      <c r="L37" s="893"/>
      <c r="M37" s="893"/>
      <c r="N37" s="893"/>
      <c r="O37" s="893"/>
      <c r="P37" s="893"/>
      <c r="Q37" s="893"/>
      <c r="R37" s="893"/>
      <c r="S37" s="894">
        <f t="shared" si="6"/>
        <v>0</v>
      </c>
      <c r="T37" s="894">
        <f t="shared" si="6"/>
        <v>0</v>
      </c>
      <c r="U37" s="894">
        <f t="shared" si="6"/>
        <v>0</v>
      </c>
      <c r="V37" s="894">
        <f t="shared" si="6"/>
        <v>0</v>
      </c>
      <c r="W37" s="895">
        <f>C37-'6КР '!C37</f>
        <v>0</v>
      </c>
      <c r="X37" s="895">
        <f>D37-'6КР '!D37</f>
        <v>0</v>
      </c>
      <c r="Y37" s="895">
        <f>E37-'6КР '!E37</f>
        <v>0</v>
      </c>
      <c r="Z37" s="895">
        <f>F37-'6КР '!F37</f>
        <v>0</v>
      </c>
      <c r="AD37" s="898"/>
    </row>
    <row r="38" spans="1:30" s="424" customFormat="1" ht="12.75">
      <c r="A38" s="899">
        <v>32</v>
      </c>
      <c r="B38" s="890">
        <f>T(4м!B38)</f>
      </c>
      <c r="C38" s="891">
        <f t="shared" si="2"/>
        <v>0</v>
      </c>
      <c r="D38" s="891">
        <f t="shared" si="3"/>
        <v>0</v>
      </c>
      <c r="E38" s="891">
        <f t="shared" si="4"/>
        <v>0</v>
      </c>
      <c r="F38" s="900">
        <f t="shared" si="5"/>
        <v>0</v>
      </c>
      <c r="G38" s="893"/>
      <c r="H38" s="893"/>
      <c r="I38" s="893"/>
      <c r="J38" s="893"/>
      <c r="K38" s="893"/>
      <c r="L38" s="893"/>
      <c r="M38" s="893"/>
      <c r="N38" s="893"/>
      <c r="O38" s="893"/>
      <c r="P38" s="893"/>
      <c r="Q38" s="893"/>
      <c r="R38" s="893"/>
      <c r="S38" s="894">
        <f t="shared" si="6"/>
        <v>0</v>
      </c>
      <c r="T38" s="894">
        <f t="shared" si="6"/>
        <v>0</v>
      </c>
      <c r="U38" s="894">
        <f t="shared" si="6"/>
        <v>0</v>
      </c>
      <c r="V38" s="894">
        <f t="shared" si="6"/>
        <v>0</v>
      </c>
      <c r="W38" s="895">
        <f>C38-'6КР '!C38</f>
        <v>0</v>
      </c>
      <c r="X38" s="895">
        <f>D38-'6КР '!D38</f>
        <v>0</v>
      </c>
      <c r="Y38" s="895">
        <f>E38-'6КР '!E38</f>
        <v>0</v>
      </c>
      <c r="Z38" s="895">
        <f>F38-'6КР '!F38</f>
        <v>0</v>
      </c>
      <c r="AD38" s="898"/>
    </row>
    <row r="39" spans="1:30" s="424" customFormat="1" ht="12.75">
      <c r="A39" s="899">
        <v>33</v>
      </c>
      <c r="B39" s="890">
        <f>T(4м!B39)</f>
      </c>
      <c r="C39" s="891">
        <f t="shared" si="2"/>
        <v>0</v>
      </c>
      <c r="D39" s="891">
        <f t="shared" si="3"/>
        <v>0</v>
      </c>
      <c r="E39" s="891">
        <f t="shared" si="4"/>
        <v>0</v>
      </c>
      <c r="F39" s="900">
        <f t="shared" si="5"/>
        <v>0</v>
      </c>
      <c r="G39" s="893"/>
      <c r="H39" s="893"/>
      <c r="I39" s="893"/>
      <c r="J39" s="893"/>
      <c r="K39" s="893"/>
      <c r="L39" s="893"/>
      <c r="M39" s="893"/>
      <c r="N39" s="893"/>
      <c r="O39" s="893"/>
      <c r="P39" s="893"/>
      <c r="Q39" s="893"/>
      <c r="R39" s="893"/>
      <c r="S39" s="894">
        <f t="shared" si="6"/>
        <v>0</v>
      </c>
      <c r="T39" s="894">
        <f t="shared" si="6"/>
        <v>0</v>
      </c>
      <c r="U39" s="894">
        <f t="shared" si="6"/>
        <v>0</v>
      </c>
      <c r="V39" s="894">
        <f t="shared" si="6"/>
        <v>0</v>
      </c>
      <c r="W39" s="895">
        <f>C39-'6КР '!C39</f>
        <v>0</v>
      </c>
      <c r="X39" s="895">
        <f>D39-'6КР '!D39</f>
        <v>0</v>
      </c>
      <c r="Y39" s="895">
        <f>E39-'6КР '!E39</f>
        <v>0</v>
      </c>
      <c r="Z39" s="895">
        <f>F39-'6КР '!F39</f>
        <v>0</v>
      </c>
      <c r="AD39" s="898"/>
    </row>
    <row r="40" spans="1:30" s="424" customFormat="1" ht="12.75">
      <c r="A40" s="899">
        <v>34</v>
      </c>
      <c r="B40" s="890">
        <f>T(4м!B40)</f>
      </c>
      <c r="C40" s="891">
        <f t="shared" si="2"/>
        <v>0</v>
      </c>
      <c r="D40" s="891">
        <f t="shared" si="3"/>
        <v>0</v>
      </c>
      <c r="E40" s="891">
        <f t="shared" si="4"/>
        <v>0</v>
      </c>
      <c r="F40" s="900">
        <f t="shared" si="5"/>
        <v>0</v>
      </c>
      <c r="G40" s="893"/>
      <c r="H40" s="893"/>
      <c r="I40" s="893"/>
      <c r="J40" s="893"/>
      <c r="K40" s="893"/>
      <c r="L40" s="893"/>
      <c r="M40" s="893"/>
      <c r="N40" s="893"/>
      <c r="O40" s="893"/>
      <c r="P40" s="893"/>
      <c r="Q40" s="893"/>
      <c r="R40" s="893"/>
      <c r="S40" s="894">
        <f t="shared" si="6"/>
        <v>0</v>
      </c>
      <c r="T40" s="894">
        <f t="shared" si="6"/>
        <v>0</v>
      </c>
      <c r="U40" s="894">
        <f t="shared" si="6"/>
        <v>0</v>
      </c>
      <c r="V40" s="894">
        <f t="shared" si="6"/>
        <v>0</v>
      </c>
      <c r="W40" s="895">
        <f>C40-'6КР '!C40</f>
        <v>0</v>
      </c>
      <c r="X40" s="895">
        <f>D40-'6КР '!D40</f>
        <v>0</v>
      </c>
      <c r="Y40" s="895">
        <f>E40-'6КР '!E40</f>
        <v>0</v>
      </c>
      <c r="Z40" s="895">
        <f>F40-'6КР '!F40</f>
        <v>0</v>
      </c>
      <c r="AD40" s="898"/>
    </row>
    <row r="41" spans="1:30" s="424" customFormat="1" ht="12.75">
      <c r="A41" s="899">
        <v>35</v>
      </c>
      <c r="B41" s="890">
        <f>T(4м!B41)</f>
      </c>
      <c r="C41" s="891">
        <f aca="true" t="shared" si="7" ref="C41:C56">SUM(G41:J41)</f>
        <v>0</v>
      </c>
      <c r="D41" s="891">
        <f aca="true" t="shared" si="8" ref="D41:D56">SUM(K41:N41)</f>
        <v>0</v>
      </c>
      <c r="E41" s="891">
        <f aca="true" t="shared" si="9" ref="E41:E56">SUM(O41:R41)</f>
        <v>0</v>
      </c>
      <c r="F41" s="900">
        <f aca="true" t="shared" si="10" ref="F41:F56">SUM(S41:V41)</f>
        <v>0</v>
      </c>
      <c r="G41" s="893"/>
      <c r="H41" s="893"/>
      <c r="I41" s="893"/>
      <c r="J41" s="893"/>
      <c r="K41" s="893"/>
      <c r="L41" s="893"/>
      <c r="M41" s="893"/>
      <c r="N41" s="893"/>
      <c r="O41" s="893"/>
      <c r="P41" s="893"/>
      <c r="Q41" s="893"/>
      <c r="R41" s="893"/>
      <c r="S41" s="894">
        <f t="shared" si="6"/>
        <v>0</v>
      </c>
      <c r="T41" s="894">
        <f t="shared" si="6"/>
        <v>0</v>
      </c>
      <c r="U41" s="894">
        <f t="shared" si="6"/>
        <v>0</v>
      </c>
      <c r="V41" s="894">
        <f t="shared" si="6"/>
        <v>0</v>
      </c>
      <c r="W41" s="895">
        <f>C41-'6КР '!C41</f>
        <v>0</v>
      </c>
      <c r="X41" s="895">
        <f>D41-'6КР '!D41</f>
        <v>0</v>
      </c>
      <c r="Y41" s="895">
        <f>E41-'6КР '!E41</f>
        <v>0</v>
      </c>
      <c r="Z41" s="895">
        <f>F41-'6КР '!F41</f>
        <v>0</v>
      </c>
      <c r="AD41" s="898"/>
    </row>
    <row r="42" spans="1:30" s="424" customFormat="1" ht="12.75">
      <c r="A42" s="899">
        <v>36</v>
      </c>
      <c r="B42" s="890">
        <f>T(4м!B42)</f>
      </c>
      <c r="C42" s="891">
        <f t="shared" si="7"/>
        <v>0</v>
      </c>
      <c r="D42" s="891">
        <f t="shared" si="8"/>
        <v>0</v>
      </c>
      <c r="E42" s="891">
        <f t="shared" si="9"/>
        <v>0</v>
      </c>
      <c r="F42" s="900">
        <f t="shared" si="10"/>
        <v>0</v>
      </c>
      <c r="G42" s="893"/>
      <c r="H42" s="893"/>
      <c r="I42" s="893"/>
      <c r="J42" s="893"/>
      <c r="K42" s="893"/>
      <c r="L42" s="893"/>
      <c r="M42" s="893"/>
      <c r="N42" s="893"/>
      <c r="O42" s="893"/>
      <c r="P42" s="893"/>
      <c r="Q42" s="893"/>
      <c r="R42" s="893"/>
      <c r="S42" s="894">
        <f t="shared" si="6"/>
        <v>0</v>
      </c>
      <c r="T42" s="894">
        <f t="shared" si="6"/>
        <v>0</v>
      </c>
      <c r="U42" s="894">
        <f t="shared" si="6"/>
        <v>0</v>
      </c>
      <c r="V42" s="894">
        <f t="shared" si="6"/>
        <v>0</v>
      </c>
      <c r="W42" s="895">
        <f>C42-'6КР '!C42</f>
        <v>0</v>
      </c>
      <c r="X42" s="895">
        <f>D42-'6КР '!D42</f>
        <v>0</v>
      </c>
      <c r="Y42" s="895">
        <f>E42-'6КР '!E42</f>
        <v>0</v>
      </c>
      <c r="Z42" s="895">
        <f>F42-'6КР '!F42</f>
        <v>0</v>
      </c>
      <c r="AD42" s="898"/>
    </row>
    <row r="43" spans="1:30" s="424" customFormat="1" ht="12.75">
      <c r="A43" s="899">
        <v>37</v>
      </c>
      <c r="B43" s="890">
        <f>T(4м!B43)</f>
      </c>
      <c r="C43" s="891">
        <f t="shared" si="7"/>
        <v>0</v>
      </c>
      <c r="D43" s="891">
        <f t="shared" si="8"/>
        <v>0</v>
      </c>
      <c r="E43" s="891">
        <f t="shared" si="9"/>
        <v>0</v>
      </c>
      <c r="F43" s="900">
        <f t="shared" si="10"/>
        <v>0</v>
      </c>
      <c r="G43" s="893"/>
      <c r="H43" s="893"/>
      <c r="I43" s="893"/>
      <c r="J43" s="893"/>
      <c r="K43" s="893"/>
      <c r="L43" s="893"/>
      <c r="M43" s="893"/>
      <c r="N43" s="893"/>
      <c r="O43" s="893"/>
      <c r="P43" s="893"/>
      <c r="Q43" s="893"/>
      <c r="R43" s="893"/>
      <c r="S43" s="894">
        <f t="shared" si="6"/>
        <v>0</v>
      </c>
      <c r="T43" s="894">
        <f t="shared" si="6"/>
        <v>0</v>
      </c>
      <c r="U43" s="894">
        <f t="shared" si="6"/>
        <v>0</v>
      </c>
      <c r="V43" s="894">
        <f t="shared" si="6"/>
        <v>0</v>
      </c>
      <c r="W43" s="895">
        <f>C43-'6КР '!C43</f>
        <v>0</v>
      </c>
      <c r="X43" s="895">
        <f>D43-'6КР '!D43</f>
        <v>0</v>
      </c>
      <c r="Y43" s="895">
        <f>E43-'6КР '!E43</f>
        <v>0</v>
      </c>
      <c r="Z43" s="895">
        <f>F43-'6КР '!F43</f>
        <v>0</v>
      </c>
      <c r="AD43" s="898"/>
    </row>
    <row r="44" spans="1:30" s="424" customFormat="1" ht="12.75">
      <c r="A44" s="899">
        <v>38</v>
      </c>
      <c r="B44" s="890">
        <f>T(4м!B44)</f>
      </c>
      <c r="C44" s="891">
        <f t="shared" si="7"/>
        <v>0</v>
      </c>
      <c r="D44" s="891">
        <f t="shared" si="8"/>
        <v>0</v>
      </c>
      <c r="E44" s="891">
        <f t="shared" si="9"/>
        <v>0</v>
      </c>
      <c r="F44" s="900">
        <f t="shared" si="10"/>
        <v>0</v>
      </c>
      <c r="G44" s="893"/>
      <c r="H44" s="893"/>
      <c r="I44" s="893"/>
      <c r="J44" s="893"/>
      <c r="K44" s="893"/>
      <c r="L44" s="893"/>
      <c r="M44" s="893"/>
      <c r="N44" s="893"/>
      <c r="O44" s="893"/>
      <c r="P44" s="893"/>
      <c r="Q44" s="893"/>
      <c r="R44" s="893"/>
      <c r="S44" s="894">
        <f t="shared" si="6"/>
        <v>0</v>
      </c>
      <c r="T44" s="894">
        <f t="shared" si="6"/>
        <v>0</v>
      </c>
      <c r="U44" s="894">
        <f t="shared" si="6"/>
        <v>0</v>
      </c>
      <c r="V44" s="894">
        <f t="shared" si="6"/>
        <v>0</v>
      </c>
      <c r="W44" s="895">
        <f>C44-'6КР '!C44</f>
        <v>0</v>
      </c>
      <c r="X44" s="895">
        <f>D44-'6КР '!D44</f>
        <v>0</v>
      </c>
      <c r="Y44" s="895">
        <f>E44-'6КР '!E44</f>
        <v>0</v>
      </c>
      <c r="Z44" s="895">
        <f>F44-'6КР '!F44</f>
        <v>0</v>
      </c>
      <c r="AD44" s="898"/>
    </row>
    <row r="45" spans="1:30" s="424" customFormat="1" ht="12.75">
      <c r="A45" s="899">
        <v>39</v>
      </c>
      <c r="B45" s="890">
        <f>T(4м!B45)</f>
      </c>
      <c r="C45" s="891">
        <f t="shared" si="7"/>
        <v>0</v>
      </c>
      <c r="D45" s="891">
        <f t="shared" si="8"/>
        <v>0</v>
      </c>
      <c r="E45" s="891">
        <f t="shared" si="9"/>
        <v>0</v>
      </c>
      <c r="F45" s="900">
        <f t="shared" si="10"/>
        <v>0</v>
      </c>
      <c r="G45" s="893"/>
      <c r="H45" s="893"/>
      <c r="I45" s="893"/>
      <c r="J45" s="893"/>
      <c r="K45" s="893"/>
      <c r="L45" s="893"/>
      <c r="M45" s="893"/>
      <c r="N45" s="893"/>
      <c r="O45" s="893"/>
      <c r="P45" s="893"/>
      <c r="Q45" s="893"/>
      <c r="R45" s="893"/>
      <c r="S45" s="894">
        <f t="shared" si="6"/>
        <v>0</v>
      </c>
      <c r="T45" s="894">
        <f t="shared" si="6"/>
        <v>0</v>
      </c>
      <c r="U45" s="894">
        <f t="shared" si="6"/>
        <v>0</v>
      </c>
      <c r="V45" s="894">
        <f t="shared" si="6"/>
        <v>0</v>
      </c>
      <c r="W45" s="895">
        <f>C45-'6КР '!C45</f>
        <v>0</v>
      </c>
      <c r="X45" s="895">
        <f>D45-'6КР '!D45</f>
        <v>0</v>
      </c>
      <c r="Y45" s="895">
        <f>E45-'6КР '!E45</f>
        <v>0</v>
      </c>
      <c r="Z45" s="895">
        <f>F45-'6КР '!F45</f>
        <v>0</v>
      </c>
      <c r="AD45" s="898"/>
    </row>
    <row r="46" spans="1:30" s="424" customFormat="1" ht="12.75">
      <c r="A46" s="899">
        <v>40</v>
      </c>
      <c r="B46" s="890">
        <f>T(4м!B46)</f>
      </c>
      <c r="C46" s="891">
        <f t="shared" si="7"/>
        <v>0</v>
      </c>
      <c r="D46" s="891">
        <f t="shared" si="8"/>
        <v>0</v>
      </c>
      <c r="E46" s="891">
        <f t="shared" si="9"/>
        <v>0</v>
      </c>
      <c r="F46" s="900">
        <f t="shared" si="10"/>
        <v>0</v>
      </c>
      <c r="G46" s="893"/>
      <c r="H46" s="893"/>
      <c r="I46" s="893"/>
      <c r="J46" s="893"/>
      <c r="K46" s="893"/>
      <c r="L46" s="893"/>
      <c r="M46" s="893"/>
      <c r="N46" s="893"/>
      <c r="O46" s="893"/>
      <c r="P46" s="893"/>
      <c r="Q46" s="893"/>
      <c r="R46" s="893"/>
      <c r="S46" s="894">
        <f t="shared" si="6"/>
        <v>0</v>
      </c>
      <c r="T46" s="894">
        <f t="shared" si="6"/>
        <v>0</v>
      </c>
      <c r="U46" s="894">
        <f t="shared" si="6"/>
        <v>0</v>
      </c>
      <c r="V46" s="894">
        <f t="shared" si="6"/>
        <v>0</v>
      </c>
      <c r="W46" s="895">
        <f>C46-'6КР '!C46</f>
        <v>0</v>
      </c>
      <c r="X46" s="895">
        <f>D46-'6КР '!D46</f>
        <v>0</v>
      </c>
      <c r="Y46" s="895">
        <f>E46-'6КР '!E46</f>
        <v>0</v>
      </c>
      <c r="Z46" s="895">
        <f>F46-'6КР '!F46</f>
        <v>0</v>
      </c>
      <c r="AD46" s="898"/>
    </row>
    <row r="47" spans="1:30" s="424" customFormat="1" ht="12.75">
      <c r="A47" s="899">
        <v>41</v>
      </c>
      <c r="B47" s="890">
        <f>T(4м!B47)</f>
      </c>
      <c r="C47" s="891">
        <f t="shared" si="7"/>
        <v>0</v>
      </c>
      <c r="D47" s="891">
        <f t="shared" si="8"/>
        <v>0</v>
      </c>
      <c r="E47" s="891">
        <f t="shared" si="9"/>
        <v>0</v>
      </c>
      <c r="F47" s="900">
        <f t="shared" si="10"/>
        <v>0</v>
      </c>
      <c r="G47" s="893"/>
      <c r="H47" s="893"/>
      <c r="I47" s="893"/>
      <c r="J47" s="893"/>
      <c r="K47" s="893"/>
      <c r="L47" s="893"/>
      <c r="M47" s="893"/>
      <c r="N47" s="893"/>
      <c r="O47" s="893"/>
      <c r="P47" s="893"/>
      <c r="Q47" s="893"/>
      <c r="R47" s="893"/>
      <c r="S47" s="894">
        <f t="shared" si="6"/>
        <v>0</v>
      </c>
      <c r="T47" s="894">
        <f t="shared" si="6"/>
        <v>0</v>
      </c>
      <c r="U47" s="894">
        <f t="shared" si="6"/>
        <v>0</v>
      </c>
      <c r="V47" s="894">
        <f t="shared" si="6"/>
        <v>0</v>
      </c>
      <c r="W47" s="895">
        <f>C47-'6КР '!C47</f>
        <v>0</v>
      </c>
      <c r="X47" s="895">
        <f>D47-'6КР '!D47</f>
        <v>0</v>
      </c>
      <c r="Y47" s="895">
        <f>E47-'6КР '!E47</f>
        <v>0</v>
      </c>
      <c r="Z47" s="895">
        <f>F47-'6КР '!F47</f>
        <v>0</v>
      </c>
      <c r="AD47" s="898"/>
    </row>
    <row r="48" spans="1:30" s="424" customFormat="1" ht="12.75">
      <c r="A48" s="899">
        <v>42</v>
      </c>
      <c r="B48" s="890">
        <f>T(4м!B48)</f>
      </c>
      <c r="C48" s="891">
        <f t="shared" si="7"/>
        <v>0</v>
      </c>
      <c r="D48" s="891">
        <f t="shared" si="8"/>
        <v>0</v>
      </c>
      <c r="E48" s="891">
        <f t="shared" si="9"/>
        <v>0</v>
      </c>
      <c r="F48" s="900">
        <f t="shared" si="10"/>
        <v>0</v>
      </c>
      <c r="G48" s="893"/>
      <c r="H48" s="893"/>
      <c r="I48" s="893"/>
      <c r="J48" s="893"/>
      <c r="K48" s="893"/>
      <c r="L48" s="893"/>
      <c r="M48" s="893"/>
      <c r="N48" s="893"/>
      <c r="O48" s="893"/>
      <c r="P48" s="893"/>
      <c r="Q48" s="893"/>
      <c r="R48" s="893"/>
      <c r="S48" s="894">
        <f t="shared" si="6"/>
        <v>0</v>
      </c>
      <c r="T48" s="894">
        <f t="shared" si="6"/>
        <v>0</v>
      </c>
      <c r="U48" s="894">
        <f t="shared" si="6"/>
        <v>0</v>
      </c>
      <c r="V48" s="894">
        <f t="shared" si="6"/>
        <v>0</v>
      </c>
      <c r="W48" s="895">
        <f>C48-'6КР '!C48</f>
        <v>0</v>
      </c>
      <c r="X48" s="895">
        <f>D48-'6КР '!D48</f>
        <v>0</v>
      </c>
      <c r="Y48" s="895">
        <f>E48-'6КР '!E48</f>
        <v>0</v>
      </c>
      <c r="Z48" s="895">
        <f>F48-'6КР '!F48</f>
        <v>0</v>
      </c>
      <c r="AD48" s="898"/>
    </row>
    <row r="49" spans="1:30" s="424" customFormat="1" ht="12.75">
      <c r="A49" s="899">
        <v>43</v>
      </c>
      <c r="B49" s="890">
        <f>T(4м!B49)</f>
      </c>
      <c r="C49" s="891">
        <f t="shared" si="7"/>
        <v>0</v>
      </c>
      <c r="D49" s="891">
        <f t="shared" si="8"/>
        <v>0</v>
      </c>
      <c r="E49" s="891">
        <f t="shared" si="9"/>
        <v>0</v>
      </c>
      <c r="F49" s="900">
        <f t="shared" si="10"/>
        <v>0</v>
      </c>
      <c r="G49" s="893"/>
      <c r="H49" s="893"/>
      <c r="I49" s="893"/>
      <c r="J49" s="893"/>
      <c r="K49" s="893"/>
      <c r="L49" s="893"/>
      <c r="M49" s="893"/>
      <c r="N49" s="893"/>
      <c r="O49" s="893"/>
      <c r="P49" s="893"/>
      <c r="Q49" s="893"/>
      <c r="R49" s="893"/>
      <c r="S49" s="894">
        <f t="shared" si="6"/>
        <v>0</v>
      </c>
      <c r="T49" s="894">
        <f t="shared" si="6"/>
        <v>0</v>
      </c>
      <c r="U49" s="894">
        <f t="shared" si="6"/>
        <v>0</v>
      </c>
      <c r="V49" s="894">
        <f t="shared" si="6"/>
        <v>0</v>
      </c>
      <c r="W49" s="895">
        <f>C49-'6КР '!C49</f>
        <v>0</v>
      </c>
      <c r="X49" s="895">
        <f>D49-'6КР '!D49</f>
        <v>0</v>
      </c>
      <c r="Y49" s="895">
        <f>E49-'6КР '!E49</f>
        <v>0</v>
      </c>
      <c r="Z49" s="895">
        <f>F49-'6КР '!F49</f>
        <v>0</v>
      </c>
      <c r="AD49" s="898"/>
    </row>
    <row r="50" spans="1:30" s="424" customFormat="1" ht="12.75">
      <c r="A50" s="899">
        <v>44</v>
      </c>
      <c r="B50" s="890">
        <f>T(4м!B50)</f>
      </c>
      <c r="C50" s="891">
        <f t="shared" si="7"/>
        <v>0</v>
      </c>
      <c r="D50" s="891">
        <f t="shared" si="8"/>
        <v>0</v>
      </c>
      <c r="E50" s="891">
        <f t="shared" si="9"/>
        <v>0</v>
      </c>
      <c r="F50" s="900">
        <f t="shared" si="10"/>
        <v>0</v>
      </c>
      <c r="G50" s="893"/>
      <c r="H50" s="893"/>
      <c r="I50" s="893"/>
      <c r="J50" s="893"/>
      <c r="K50" s="893"/>
      <c r="L50" s="893"/>
      <c r="M50" s="893"/>
      <c r="N50" s="893"/>
      <c r="O50" s="893"/>
      <c r="P50" s="893"/>
      <c r="Q50" s="893"/>
      <c r="R50" s="893"/>
      <c r="S50" s="894">
        <f t="shared" si="6"/>
        <v>0</v>
      </c>
      <c r="T50" s="894">
        <f t="shared" si="6"/>
        <v>0</v>
      </c>
      <c r="U50" s="894">
        <f t="shared" si="6"/>
        <v>0</v>
      </c>
      <c r="V50" s="894">
        <f t="shared" si="6"/>
        <v>0</v>
      </c>
      <c r="W50" s="895">
        <f>C50-'6КР '!C50</f>
        <v>0</v>
      </c>
      <c r="X50" s="895">
        <f>D50-'6КР '!D50</f>
        <v>0</v>
      </c>
      <c r="Y50" s="895">
        <f>E50-'6КР '!E50</f>
        <v>0</v>
      </c>
      <c r="Z50" s="895">
        <f>F50-'6КР '!F50</f>
        <v>0</v>
      </c>
      <c r="AD50" s="898"/>
    </row>
    <row r="51" spans="1:30" s="424" customFormat="1" ht="12.75">
      <c r="A51" s="899">
        <v>45</v>
      </c>
      <c r="B51" s="890">
        <f>T(4м!B51)</f>
      </c>
      <c r="C51" s="891">
        <f t="shared" si="7"/>
        <v>0</v>
      </c>
      <c r="D51" s="891">
        <f t="shared" si="8"/>
        <v>0</v>
      </c>
      <c r="E51" s="891">
        <f t="shared" si="9"/>
        <v>0</v>
      </c>
      <c r="F51" s="900">
        <f t="shared" si="10"/>
        <v>0</v>
      </c>
      <c r="G51" s="893"/>
      <c r="H51" s="893"/>
      <c r="I51" s="893"/>
      <c r="J51" s="893"/>
      <c r="K51" s="893"/>
      <c r="L51" s="893"/>
      <c r="M51" s="893"/>
      <c r="N51" s="893"/>
      <c r="O51" s="893"/>
      <c r="P51" s="893"/>
      <c r="Q51" s="893"/>
      <c r="R51" s="893"/>
      <c r="S51" s="894">
        <f t="shared" si="6"/>
        <v>0</v>
      </c>
      <c r="T51" s="894">
        <f t="shared" si="6"/>
        <v>0</v>
      </c>
      <c r="U51" s="894">
        <f t="shared" si="6"/>
        <v>0</v>
      </c>
      <c r="V51" s="894">
        <f t="shared" si="6"/>
        <v>0</v>
      </c>
      <c r="W51" s="895">
        <f>C51-'6КР '!C51</f>
        <v>0</v>
      </c>
      <c r="X51" s="895">
        <f>D51-'6КР '!D51</f>
        <v>0</v>
      </c>
      <c r="Y51" s="895">
        <f>E51-'6КР '!E51</f>
        <v>0</v>
      </c>
      <c r="Z51" s="895">
        <f>F51-'6КР '!F51</f>
        <v>0</v>
      </c>
      <c r="AD51" s="898"/>
    </row>
    <row r="52" spans="1:30" s="424" customFormat="1" ht="12.75">
      <c r="A52" s="899">
        <v>46</v>
      </c>
      <c r="B52" s="890">
        <f>T(4м!B52)</f>
      </c>
      <c r="C52" s="891">
        <f t="shared" si="7"/>
        <v>0</v>
      </c>
      <c r="D52" s="891">
        <f t="shared" si="8"/>
        <v>0</v>
      </c>
      <c r="E52" s="891">
        <f t="shared" si="9"/>
        <v>0</v>
      </c>
      <c r="F52" s="900">
        <f t="shared" si="10"/>
        <v>0</v>
      </c>
      <c r="G52" s="893"/>
      <c r="H52" s="893"/>
      <c r="I52" s="893"/>
      <c r="J52" s="893"/>
      <c r="K52" s="893"/>
      <c r="L52" s="893"/>
      <c r="M52" s="893"/>
      <c r="N52" s="893"/>
      <c r="O52" s="893"/>
      <c r="P52" s="893"/>
      <c r="Q52" s="893"/>
      <c r="R52" s="893"/>
      <c r="S52" s="894">
        <f t="shared" si="6"/>
        <v>0</v>
      </c>
      <c r="T52" s="894">
        <f t="shared" si="6"/>
        <v>0</v>
      </c>
      <c r="U52" s="894">
        <f t="shared" si="6"/>
        <v>0</v>
      </c>
      <c r="V52" s="894">
        <f t="shared" si="6"/>
        <v>0</v>
      </c>
      <c r="W52" s="895">
        <f>C52-'6КР '!C52</f>
        <v>0</v>
      </c>
      <c r="X52" s="895">
        <f>D52-'6КР '!D52</f>
        <v>0</v>
      </c>
      <c r="Y52" s="895">
        <f>E52-'6КР '!E52</f>
        <v>0</v>
      </c>
      <c r="Z52" s="895">
        <f>F52-'6КР '!F52</f>
        <v>0</v>
      </c>
      <c r="AD52" s="898"/>
    </row>
    <row r="53" spans="1:30" s="424" customFormat="1" ht="12.75">
      <c r="A53" s="899">
        <v>47</v>
      </c>
      <c r="B53" s="890">
        <f>T(4м!B53)</f>
      </c>
      <c r="C53" s="891">
        <f t="shared" si="7"/>
        <v>0</v>
      </c>
      <c r="D53" s="891">
        <f t="shared" si="8"/>
        <v>0</v>
      </c>
      <c r="E53" s="891">
        <f t="shared" si="9"/>
        <v>0</v>
      </c>
      <c r="F53" s="900">
        <f t="shared" si="10"/>
        <v>0</v>
      </c>
      <c r="G53" s="893"/>
      <c r="H53" s="893"/>
      <c r="I53" s="893"/>
      <c r="J53" s="893"/>
      <c r="K53" s="893"/>
      <c r="L53" s="893"/>
      <c r="M53" s="893"/>
      <c r="N53" s="893"/>
      <c r="O53" s="893"/>
      <c r="P53" s="893"/>
      <c r="Q53" s="893"/>
      <c r="R53" s="893"/>
      <c r="S53" s="894">
        <f t="shared" si="6"/>
        <v>0</v>
      </c>
      <c r="T53" s="894">
        <f t="shared" si="6"/>
        <v>0</v>
      </c>
      <c r="U53" s="894">
        <f t="shared" si="6"/>
        <v>0</v>
      </c>
      <c r="V53" s="894">
        <f t="shared" si="6"/>
        <v>0</v>
      </c>
      <c r="W53" s="895">
        <f>C53-'6КР '!C53</f>
        <v>0</v>
      </c>
      <c r="X53" s="895">
        <f>D53-'6КР '!D53</f>
        <v>0</v>
      </c>
      <c r="Y53" s="895">
        <f>E53-'6КР '!E53</f>
        <v>0</v>
      </c>
      <c r="Z53" s="895">
        <f>F53-'6КР '!F53</f>
        <v>0</v>
      </c>
      <c r="AD53" s="898"/>
    </row>
    <row r="54" spans="1:30" s="424" customFormat="1" ht="12.75">
      <c r="A54" s="899">
        <v>48</v>
      </c>
      <c r="B54" s="890">
        <f>T(4м!B54)</f>
      </c>
      <c r="C54" s="891">
        <f t="shared" si="7"/>
        <v>0</v>
      </c>
      <c r="D54" s="891">
        <f t="shared" si="8"/>
        <v>0</v>
      </c>
      <c r="E54" s="891">
        <f t="shared" si="9"/>
        <v>0</v>
      </c>
      <c r="F54" s="900">
        <f t="shared" si="10"/>
        <v>0</v>
      </c>
      <c r="G54" s="893"/>
      <c r="H54" s="893"/>
      <c r="I54" s="893"/>
      <c r="J54" s="893"/>
      <c r="K54" s="893"/>
      <c r="L54" s="893"/>
      <c r="M54" s="893"/>
      <c r="N54" s="893"/>
      <c r="O54" s="893"/>
      <c r="P54" s="893"/>
      <c r="Q54" s="893"/>
      <c r="R54" s="893"/>
      <c r="S54" s="894">
        <f t="shared" si="6"/>
        <v>0</v>
      </c>
      <c r="T54" s="894">
        <f t="shared" si="6"/>
        <v>0</v>
      </c>
      <c r="U54" s="894">
        <f t="shared" si="6"/>
        <v>0</v>
      </c>
      <c r="V54" s="894">
        <f t="shared" si="6"/>
        <v>0</v>
      </c>
      <c r="W54" s="895">
        <f>C54-'6КР '!C54</f>
        <v>0</v>
      </c>
      <c r="X54" s="895">
        <f>D54-'6КР '!D54</f>
        <v>0</v>
      </c>
      <c r="Y54" s="895">
        <f>E54-'6КР '!E54</f>
        <v>0</v>
      </c>
      <c r="Z54" s="895">
        <f>F54-'6КР '!F54</f>
        <v>0</v>
      </c>
      <c r="AD54" s="898"/>
    </row>
    <row r="55" spans="1:30" s="424" customFormat="1" ht="12.75" customHeight="1">
      <c r="A55" s="899">
        <v>49</v>
      </c>
      <c r="B55" s="890">
        <f>T(4м!B55)</f>
      </c>
      <c r="C55" s="891">
        <f t="shared" si="7"/>
        <v>0</v>
      </c>
      <c r="D55" s="891">
        <f t="shared" si="8"/>
        <v>0</v>
      </c>
      <c r="E55" s="891">
        <f t="shared" si="9"/>
        <v>0</v>
      </c>
      <c r="F55" s="900">
        <f t="shared" si="10"/>
        <v>0</v>
      </c>
      <c r="G55" s="893"/>
      <c r="H55" s="893"/>
      <c r="I55" s="893"/>
      <c r="J55" s="893"/>
      <c r="K55" s="893"/>
      <c r="L55" s="893"/>
      <c r="M55" s="893"/>
      <c r="N55" s="893"/>
      <c r="O55" s="893"/>
      <c r="P55" s="893"/>
      <c r="Q55" s="893"/>
      <c r="R55" s="893"/>
      <c r="S55" s="894">
        <f t="shared" si="6"/>
        <v>0</v>
      </c>
      <c r="T55" s="894">
        <f t="shared" si="6"/>
        <v>0</v>
      </c>
      <c r="U55" s="894">
        <f t="shared" si="6"/>
        <v>0</v>
      </c>
      <c r="V55" s="894">
        <f t="shared" si="6"/>
        <v>0</v>
      </c>
      <c r="W55" s="895">
        <f>C55-'6КР '!C55</f>
        <v>0</v>
      </c>
      <c r="X55" s="895">
        <f>D55-'6КР '!D55</f>
        <v>0</v>
      </c>
      <c r="Y55" s="895">
        <f>E55-'6КР '!E55</f>
        <v>0</v>
      </c>
      <c r="Z55" s="895">
        <f>F55-'6КР '!F55</f>
        <v>0</v>
      </c>
      <c r="AD55" s="898"/>
    </row>
    <row r="56" spans="1:30" s="424" customFormat="1" ht="12.75">
      <c r="A56" s="899">
        <v>50</v>
      </c>
      <c r="B56" s="890">
        <f>T(4м!B56)</f>
      </c>
      <c r="C56" s="891">
        <f t="shared" si="7"/>
        <v>0</v>
      </c>
      <c r="D56" s="891">
        <f t="shared" si="8"/>
        <v>0</v>
      </c>
      <c r="E56" s="891">
        <f t="shared" si="9"/>
        <v>0</v>
      </c>
      <c r="F56" s="900">
        <f t="shared" si="10"/>
        <v>0</v>
      </c>
      <c r="G56" s="893"/>
      <c r="H56" s="893"/>
      <c r="I56" s="893"/>
      <c r="J56" s="893"/>
      <c r="K56" s="893"/>
      <c r="L56" s="893"/>
      <c r="M56" s="893"/>
      <c r="N56" s="893"/>
      <c r="O56" s="893"/>
      <c r="P56" s="893"/>
      <c r="Q56" s="893"/>
      <c r="R56" s="893"/>
      <c r="S56" s="894">
        <f t="shared" si="6"/>
        <v>0</v>
      </c>
      <c r="T56" s="894">
        <f t="shared" si="6"/>
        <v>0</v>
      </c>
      <c r="U56" s="894">
        <f t="shared" si="6"/>
        <v>0</v>
      </c>
      <c r="V56" s="894">
        <f t="shared" si="6"/>
        <v>0</v>
      </c>
      <c r="W56" s="895">
        <f>C56-'6КР '!C56</f>
        <v>0</v>
      </c>
      <c r="X56" s="895">
        <f>D56-'6КР '!D56</f>
        <v>0</v>
      </c>
      <c r="Y56" s="895">
        <f>E56-'6КР '!E56</f>
        <v>0</v>
      </c>
      <c r="Z56" s="895">
        <f>F56-'6КР '!F56</f>
        <v>0</v>
      </c>
      <c r="AD56" s="898"/>
    </row>
    <row r="57" spans="1:30" s="424" customFormat="1" ht="12.75">
      <c r="A57" s="901"/>
      <c r="B57" s="902"/>
      <c r="C57" s="902"/>
      <c r="D57" s="902"/>
      <c r="E57" s="902"/>
      <c r="F57" s="902"/>
      <c r="G57" s="902"/>
      <c r="H57" s="902"/>
      <c r="I57" s="902"/>
      <c r="J57" s="902"/>
      <c r="K57" s="902"/>
      <c r="L57" s="902"/>
      <c r="M57" s="902"/>
      <c r="N57" s="902"/>
      <c r="O57" s="902"/>
      <c r="P57" s="903" t="s">
        <v>280</v>
      </c>
      <c r="Q57" s="903"/>
      <c r="R57" s="903"/>
      <c r="S57" s="904">
        <f>SUM(S7:S56)</f>
        <v>4</v>
      </c>
      <c r="T57" s="904">
        <f>SUM(T7:T56)</f>
        <v>0</v>
      </c>
      <c r="U57" s="904">
        <f>SUM(U7:U56)</f>
        <v>0</v>
      </c>
      <c r="V57" s="905">
        <f>SUM(V7:V56)</f>
        <v>0</v>
      </c>
      <c r="W57" s="906" t="s">
        <v>281</v>
      </c>
      <c r="X57" s="906"/>
      <c r="Y57" s="906"/>
      <c r="Z57" s="906"/>
      <c r="AD57" s="898"/>
    </row>
  </sheetData>
  <sheetProtection password="CC31" sheet="1" objects="1" scenarios="1"/>
  <mergeCells count="9">
    <mergeCell ref="A3:A4"/>
    <mergeCell ref="B3:B4"/>
    <mergeCell ref="C3:F3"/>
    <mergeCell ref="G3:J3"/>
    <mergeCell ref="K3:N3"/>
    <mergeCell ref="O3:R3"/>
    <mergeCell ref="S3:V3"/>
    <mergeCell ref="AA7:AC24"/>
    <mergeCell ref="W57:Z57"/>
  </mergeCells>
  <printOptions/>
  <pageMargins left="0.39375" right="0.39375" top="0.39375" bottom="0.39375" header="0.5118055555555555" footer="0.5118055555555555"/>
  <pageSetup horizontalDpi="300" verticalDpi="300" orientation="landscape" paperSize="9" scale="7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0"/>
  <sheetViews>
    <sheetView zoomScale="86" zoomScaleNormal="86" zoomScaleSheetLayoutView="100" workbookViewId="0" topLeftCell="A1">
      <pane ySplit="6" topLeftCell="A7" activePane="bottomLeft" state="frozen"/>
      <selection pane="topLeft" activeCell="A1" sqref="A1"/>
      <selection pane="bottomLeft" activeCell="J66" sqref="J66"/>
    </sheetView>
  </sheetViews>
  <sheetFormatPr defaultColWidth="9.00390625" defaultRowHeight="12.75"/>
  <cols>
    <col min="1" max="1" width="4.00390625" style="907" customWidth="1"/>
    <col min="2" max="2" width="25.625" style="0" customWidth="1"/>
    <col min="3" max="4" width="7.00390625" style="0" customWidth="1"/>
    <col min="5" max="6" width="7.25390625" style="0" customWidth="1"/>
    <col min="7" max="7" width="7.625" style="0" customWidth="1"/>
    <col min="8" max="8" width="7.125" style="0" customWidth="1"/>
    <col min="9" max="9" width="7.75390625" style="0" customWidth="1"/>
    <col min="10" max="10" width="7.375" style="0" customWidth="1"/>
    <col min="11" max="11" width="8.375" style="0" customWidth="1"/>
    <col min="12" max="12" width="8.625" style="0" customWidth="1"/>
    <col min="13" max="13" width="7.875" style="0" customWidth="1"/>
    <col min="14" max="14" width="7.75390625" style="0" customWidth="1"/>
    <col min="15" max="15" width="6.75390625" style="0" customWidth="1"/>
    <col min="16" max="16" width="7.875" style="0" customWidth="1"/>
    <col min="17" max="17" width="7.125" style="0" customWidth="1"/>
    <col min="18" max="18" width="8.125" style="0" customWidth="1"/>
    <col min="20" max="20" width="8.375" style="0" customWidth="1"/>
    <col min="21" max="21" width="7.75390625" style="0" customWidth="1"/>
    <col min="22" max="22" width="8.00390625" style="0" customWidth="1"/>
    <col min="24" max="24" width="21.875" style="0" customWidth="1"/>
  </cols>
  <sheetData>
    <row r="1" spans="1:22" s="911" customFormat="1" ht="17.25">
      <c r="A1" s="908" t="s">
        <v>282</v>
      </c>
      <c r="B1" s="909"/>
      <c r="C1" s="909"/>
      <c r="D1" s="909"/>
      <c r="E1" s="909"/>
      <c r="F1" s="910"/>
      <c r="G1" s="909"/>
      <c r="H1" s="910"/>
      <c r="I1" s="423"/>
      <c r="J1"/>
      <c r="K1" s="423"/>
      <c r="L1" s="862"/>
      <c r="M1"/>
      <c r="N1" s="421"/>
      <c r="O1" s="433"/>
      <c r="P1"/>
      <c r="Q1" s="421"/>
      <c r="R1"/>
      <c r="S1"/>
      <c r="T1"/>
      <c r="U1" s="863" t="s">
        <v>283</v>
      </c>
      <c r="V1"/>
    </row>
    <row r="2" spans="1:22" s="911" customFormat="1" ht="15.75">
      <c r="A2" s="908"/>
      <c r="B2" s="739">
        <f>T(2пп!B2)</f>
      </c>
      <c r="C2" s="435"/>
      <c r="D2" s="436"/>
      <c r="E2" s="436"/>
      <c r="F2" s="438" t="str">
        <f>2пп!K2</f>
        <v>2011-2012 н.р.</v>
      </c>
      <c r="G2" s="422"/>
      <c r="I2" s="423"/>
      <c r="J2"/>
      <c r="K2" s="423"/>
      <c r="L2" s="862"/>
      <c r="M2"/>
      <c r="N2" s="421"/>
      <c r="O2" s="433"/>
      <c r="P2"/>
      <c r="Q2" s="421"/>
      <c r="R2"/>
      <c r="S2"/>
      <c r="T2"/>
      <c r="U2"/>
      <c r="V2"/>
    </row>
    <row r="3" spans="1:24" s="915" customFormat="1" ht="29.25" customHeight="1">
      <c r="A3" s="865" t="s">
        <v>230</v>
      </c>
      <c r="B3" s="912" t="s">
        <v>263</v>
      </c>
      <c r="C3" s="871" t="s">
        <v>264</v>
      </c>
      <c r="D3" s="871"/>
      <c r="E3" s="871"/>
      <c r="F3" s="871"/>
      <c r="G3" s="913" t="s">
        <v>284</v>
      </c>
      <c r="H3" s="913"/>
      <c r="I3" s="913"/>
      <c r="J3" s="913"/>
      <c r="K3" s="913" t="s">
        <v>285</v>
      </c>
      <c r="L3" s="913"/>
      <c r="M3" s="913"/>
      <c r="N3" s="913"/>
      <c r="O3" s="913" t="s">
        <v>286</v>
      </c>
      <c r="P3" s="913"/>
      <c r="Q3" s="913"/>
      <c r="R3" s="913"/>
      <c r="S3" s="913" t="s">
        <v>287</v>
      </c>
      <c r="T3" s="913"/>
      <c r="U3" s="913"/>
      <c r="V3" s="913"/>
      <c r="W3" s="914" t="s">
        <v>288</v>
      </c>
      <c r="X3" s="914"/>
    </row>
    <row r="4" spans="1:24" s="917" customFormat="1" ht="31.5" customHeight="1">
      <c r="A4" s="865"/>
      <c r="B4" s="912"/>
      <c r="C4" s="872" t="s">
        <v>289</v>
      </c>
      <c r="D4" s="872" t="s">
        <v>290</v>
      </c>
      <c r="E4" s="872" t="s">
        <v>291</v>
      </c>
      <c r="F4" s="872" t="s">
        <v>273</v>
      </c>
      <c r="G4" s="916" t="s">
        <v>292</v>
      </c>
      <c r="H4" s="588" t="s">
        <v>293</v>
      </c>
      <c r="I4" s="588" t="s">
        <v>294</v>
      </c>
      <c r="J4" s="588" t="s">
        <v>295</v>
      </c>
      <c r="K4" s="916" t="s">
        <v>292</v>
      </c>
      <c r="L4" s="588" t="s">
        <v>293</v>
      </c>
      <c r="M4" s="588" t="s">
        <v>294</v>
      </c>
      <c r="N4" s="588" t="s">
        <v>295</v>
      </c>
      <c r="O4" s="916" t="s">
        <v>292</v>
      </c>
      <c r="P4" s="588" t="s">
        <v>293</v>
      </c>
      <c r="Q4" s="588" t="s">
        <v>294</v>
      </c>
      <c r="R4" s="588" t="s">
        <v>295</v>
      </c>
      <c r="S4" s="916" t="s">
        <v>292</v>
      </c>
      <c r="T4" s="588" t="s">
        <v>293</v>
      </c>
      <c r="U4" s="588" t="s">
        <v>294</v>
      </c>
      <c r="V4" s="588" t="s">
        <v>295</v>
      </c>
      <c r="W4" s="914"/>
      <c r="X4" s="914"/>
    </row>
    <row r="5" spans="1:22" s="876" customFormat="1" ht="11.25" customHeight="1">
      <c r="A5" s="871">
        <v>1</v>
      </c>
      <c r="B5" s="878">
        <v>2</v>
      </c>
      <c r="C5" s="871">
        <v>3</v>
      </c>
      <c r="D5" s="871">
        <v>4</v>
      </c>
      <c r="E5" s="871">
        <v>5</v>
      </c>
      <c r="F5" s="871">
        <v>6</v>
      </c>
      <c r="G5" s="878">
        <v>6</v>
      </c>
      <c r="H5" s="878">
        <v>7</v>
      </c>
      <c r="I5" s="878">
        <v>8</v>
      </c>
      <c r="J5" s="878">
        <v>9</v>
      </c>
      <c r="K5" s="871">
        <v>10</v>
      </c>
      <c r="L5" s="878">
        <v>11</v>
      </c>
      <c r="M5" s="878">
        <v>12</v>
      </c>
      <c r="N5" s="878">
        <v>13</v>
      </c>
      <c r="O5" s="878">
        <v>14</v>
      </c>
      <c r="P5" s="878">
        <v>15</v>
      </c>
      <c r="Q5" s="878">
        <v>16</v>
      </c>
      <c r="R5" s="877">
        <v>17</v>
      </c>
      <c r="S5" s="871">
        <v>18</v>
      </c>
      <c r="T5" s="871">
        <v>19</v>
      </c>
      <c r="U5" s="871">
        <v>20</v>
      </c>
      <c r="V5" s="871">
        <v>21</v>
      </c>
    </row>
    <row r="6" spans="1:22" s="595" customFormat="1" ht="14.25">
      <c r="A6" s="918"/>
      <c r="B6" s="919" t="s">
        <v>255</v>
      </c>
      <c r="C6" s="920">
        <f aca="true" t="shared" si="0" ref="C6:R6">SUM(C7:C56)</f>
        <v>3</v>
      </c>
      <c r="D6" s="920">
        <f t="shared" si="0"/>
        <v>0</v>
      </c>
      <c r="E6" s="920">
        <f>SUM(E7:E56)</f>
        <v>1</v>
      </c>
      <c r="F6" s="920">
        <f>SUM(F7:F56)</f>
        <v>4</v>
      </c>
      <c r="G6" s="920">
        <f t="shared" si="0"/>
        <v>1</v>
      </c>
      <c r="H6" s="920">
        <f t="shared" si="0"/>
        <v>0</v>
      </c>
      <c r="I6" s="920">
        <f t="shared" si="0"/>
        <v>2</v>
      </c>
      <c r="J6" s="921">
        <f t="shared" si="0"/>
        <v>0</v>
      </c>
      <c r="K6" s="920">
        <f t="shared" si="0"/>
        <v>0</v>
      </c>
      <c r="L6" s="920">
        <f t="shared" si="0"/>
        <v>0</v>
      </c>
      <c r="M6" s="920">
        <f t="shared" si="0"/>
        <v>0</v>
      </c>
      <c r="N6" s="921">
        <f t="shared" si="0"/>
        <v>0</v>
      </c>
      <c r="O6" s="920">
        <f t="shared" si="0"/>
        <v>1</v>
      </c>
      <c r="P6" s="920">
        <f t="shared" si="0"/>
        <v>0</v>
      </c>
      <c r="Q6" s="920">
        <f t="shared" si="0"/>
        <v>0</v>
      </c>
      <c r="R6" s="921">
        <f t="shared" si="0"/>
        <v>0</v>
      </c>
      <c r="S6" s="922">
        <f aca="true" t="shared" si="1" ref="S6:V7">SUM(G6,K6,O6)</f>
        <v>2</v>
      </c>
      <c r="T6" s="922">
        <f t="shared" si="1"/>
        <v>0</v>
      </c>
      <c r="U6" s="922">
        <f t="shared" si="1"/>
        <v>2</v>
      </c>
      <c r="V6" s="922">
        <f t="shared" si="1"/>
        <v>0</v>
      </c>
    </row>
    <row r="7" spans="1:24" ht="13.5" customHeight="1">
      <c r="A7" s="831">
        <v>1</v>
      </c>
      <c r="B7" s="923" t="str">
        <f>T(4м!B7)</f>
        <v>Обласний центр практичної психології і соціальної роботи</v>
      </c>
      <c r="C7" s="924">
        <f>SUM(G7:J7)</f>
        <v>0</v>
      </c>
      <c r="D7" s="891">
        <f>SUM(K7:N7)</f>
        <v>0</v>
      </c>
      <c r="E7" s="891">
        <f>SUM(O7:R7)</f>
        <v>0</v>
      </c>
      <c r="F7" s="892">
        <f>SUM(S7:V7)</f>
        <v>0</v>
      </c>
      <c r="G7" s="925"/>
      <c r="H7" s="925"/>
      <c r="I7" s="925"/>
      <c r="J7" s="925"/>
      <c r="K7" s="925"/>
      <c r="L7" s="925"/>
      <c r="M7" s="925"/>
      <c r="N7" s="925"/>
      <c r="O7" s="925"/>
      <c r="P7" s="925"/>
      <c r="Q7" s="925"/>
      <c r="R7" s="925"/>
      <c r="S7" s="926">
        <f t="shared" si="1"/>
        <v>0</v>
      </c>
      <c r="T7" s="927">
        <f t="shared" si="1"/>
        <v>0</v>
      </c>
      <c r="U7" s="927">
        <f t="shared" si="1"/>
        <v>0</v>
      </c>
      <c r="V7" s="927">
        <f t="shared" si="1"/>
        <v>0</v>
      </c>
      <c r="W7" s="928"/>
      <c r="X7" s="928"/>
    </row>
    <row r="8" spans="1:24" ht="13.5" customHeight="1">
      <c r="A8" s="831">
        <v>2</v>
      </c>
      <c r="B8" s="923" t="str">
        <f>T(4м!B8)</f>
        <v>Спеціальні школи-інтернати (обласної комунальної власності)</v>
      </c>
      <c r="C8" s="924">
        <f aca="true" t="shared" si="2" ref="C8:C56">SUM(G8:J8)</f>
        <v>0</v>
      </c>
      <c r="D8" s="891">
        <f aca="true" t="shared" si="3" ref="D8:D56">SUM(K8:N8)</f>
        <v>0</v>
      </c>
      <c r="E8" s="891">
        <f aca="true" t="shared" si="4" ref="E8:E56">SUM(O8:R8)</f>
        <v>0</v>
      </c>
      <c r="F8" s="892">
        <f aca="true" t="shared" si="5" ref="F8:F56">SUM(S8:V8)</f>
        <v>0</v>
      </c>
      <c r="G8" s="925"/>
      <c r="H8" s="925"/>
      <c r="I8" s="925"/>
      <c r="J8" s="925"/>
      <c r="K8" s="925"/>
      <c r="L8" s="925"/>
      <c r="M8" s="925"/>
      <c r="N8" s="925"/>
      <c r="O8" s="925"/>
      <c r="P8" s="925"/>
      <c r="Q8" s="925"/>
      <c r="R8" s="925"/>
      <c r="S8" s="929">
        <f aca="true" t="shared" si="6" ref="S8:S56">SUM(G8,K8,O8)</f>
        <v>0</v>
      </c>
      <c r="T8" s="930">
        <f aca="true" t="shared" si="7" ref="T8:T56">SUM(H8,L8,P8)</f>
        <v>0</v>
      </c>
      <c r="U8" s="930">
        <f aca="true" t="shared" si="8" ref="U8:U56">SUM(I8,M8,Q8)</f>
        <v>0</v>
      </c>
      <c r="V8" s="930">
        <f aca="true" t="shared" si="9" ref="V8:V56">SUM(J8,N8,R8)</f>
        <v>0</v>
      </c>
      <c r="W8" s="928"/>
      <c r="X8" s="928"/>
    </row>
    <row r="9" spans="1:24" ht="13.5" customHeight="1">
      <c r="A9" s="831">
        <v>3</v>
      </c>
      <c r="B9" s="923" t="str">
        <f>T(4м!B9)</f>
        <v>ПТНЗ</v>
      </c>
      <c r="C9" s="924">
        <f t="shared" si="2"/>
        <v>0</v>
      </c>
      <c r="D9" s="891">
        <f t="shared" si="3"/>
        <v>0</v>
      </c>
      <c r="E9" s="891">
        <f t="shared" si="4"/>
        <v>0</v>
      </c>
      <c r="F9" s="892">
        <f t="shared" si="5"/>
        <v>0</v>
      </c>
      <c r="G9" s="925"/>
      <c r="H9" s="925"/>
      <c r="I9" s="925"/>
      <c r="J9" s="925"/>
      <c r="K9" s="925"/>
      <c r="L9" s="925"/>
      <c r="M9" s="925"/>
      <c r="N9" s="925"/>
      <c r="O9" s="925"/>
      <c r="P9" s="925"/>
      <c r="Q9" s="925"/>
      <c r="R9" s="925"/>
      <c r="S9" s="929">
        <f t="shared" si="6"/>
        <v>0</v>
      </c>
      <c r="T9" s="930">
        <f t="shared" si="7"/>
        <v>0</v>
      </c>
      <c r="U9" s="930">
        <f t="shared" si="8"/>
        <v>0</v>
      </c>
      <c r="V9" s="930">
        <f t="shared" si="9"/>
        <v>0</v>
      </c>
      <c r="W9" s="928"/>
      <c r="X9" s="928"/>
    </row>
    <row r="10" spans="1:24" ht="13.5" customHeight="1">
      <c r="A10" s="831">
        <v>4</v>
      </c>
      <c r="B10" s="923" t="str">
        <f>T(4м!B10)</f>
        <v>ВНЗ I-II рівня акредитації</v>
      </c>
      <c r="C10" s="924">
        <f t="shared" si="2"/>
        <v>0</v>
      </c>
      <c r="D10" s="891">
        <f t="shared" si="3"/>
        <v>0</v>
      </c>
      <c r="E10" s="891">
        <f t="shared" si="4"/>
        <v>0</v>
      </c>
      <c r="F10" s="892">
        <f t="shared" si="5"/>
        <v>0</v>
      </c>
      <c r="G10" s="925"/>
      <c r="H10" s="925"/>
      <c r="I10" s="925"/>
      <c r="J10" s="925"/>
      <c r="K10" s="925"/>
      <c r="L10" s="925"/>
      <c r="M10" s="925"/>
      <c r="N10" s="925"/>
      <c r="O10" s="925"/>
      <c r="P10" s="925"/>
      <c r="Q10" s="925"/>
      <c r="R10" s="925"/>
      <c r="S10" s="929">
        <f t="shared" si="6"/>
        <v>0</v>
      </c>
      <c r="T10" s="930">
        <f t="shared" si="7"/>
        <v>0</v>
      </c>
      <c r="U10" s="930">
        <f t="shared" si="8"/>
        <v>0</v>
      </c>
      <c r="V10" s="930">
        <f t="shared" si="9"/>
        <v>0</v>
      </c>
      <c r="W10" s="928"/>
      <c r="X10" s="928"/>
    </row>
    <row r="11" spans="1:24" ht="13.5" customHeight="1">
      <c r="A11" s="831">
        <v>5</v>
      </c>
      <c r="B11" s="923" t="str">
        <f>T(4м!B11)</f>
        <v>Гребінківський</v>
      </c>
      <c r="C11" s="924">
        <f t="shared" si="2"/>
        <v>3</v>
      </c>
      <c r="D11" s="891">
        <f t="shared" si="3"/>
        <v>0</v>
      </c>
      <c r="E11" s="891">
        <f t="shared" si="4"/>
        <v>1</v>
      </c>
      <c r="F11" s="892">
        <f t="shared" si="5"/>
        <v>4</v>
      </c>
      <c r="G11" s="925">
        <v>1</v>
      </c>
      <c r="H11" s="925"/>
      <c r="I11" s="925">
        <v>2</v>
      </c>
      <c r="J11" s="925"/>
      <c r="K11" s="925"/>
      <c r="L11" s="925"/>
      <c r="M11" s="925"/>
      <c r="N11" s="925"/>
      <c r="O11" s="925">
        <v>1</v>
      </c>
      <c r="P11" s="925"/>
      <c r="Q11" s="925"/>
      <c r="R11" s="925"/>
      <c r="S11" s="929">
        <f t="shared" si="6"/>
        <v>2</v>
      </c>
      <c r="T11" s="930">
        <f t="shared" si="7"/>
        <v>0</v>
      </c>
      <c r="U11" s="930">
        <f t="shared" si="8"/>
        <v>2</v>
      </c>
      <c r="V11" s="930">
        <f t="shared" si="9"/>
        <v>0</v>
      </c>
      <c r="W11" s="928"/>
      <c r="X11" s="928"/>
    </row>
    <row r="12" spans="1:24" ht="13.5" customHeight="1">
      <c r="A12" s="831">
        <v>6</v>
      </c>
      <c r="B12" s="923">
        <f>T(4м!B12)</f>
      </c>
      <c r="C12" s="924">
        <f t="shared" si="2"/>
        <v>0</v>
      </c>
      <c r="D12" s="891">
        <f t="shared" si="3"/>
        <v>0</v>
      </c>
      <c r="E12" s="891">
        <f t="shared" si="4"/>
        <v>0</v>
      </c>
      <c r="F12" s="892">
        <f t="shared" si="5"/>
        <v>0</v>
      </c>
      <c r="G12" s="925"/>
      <c r="H12" s="925"/>
      <c r="I12" s="925"/>
      <c r="J12" s="925"/>
      <c r="K12" s="925"/>
      <c r="L12" s="925"/>
      <c r="M12" s="925"/>
      <c r="N12" s="925"/>
      <c r="O12" s="925"/>
      <c r="P12" s="925"/>
      <c r="Q12" s="925"/>
      <c r="R12" s="925"/>
      <c r="S12" s="929">
        <f t="shared" si="6"/>
        <v>0</v>
      </c>
      <c r="T12" s="930">
        <f t="shared" si="7"/>
        <v>0</v>
      </c>
      <c r="U12" s="930">
        <f t="shared" si="8"/>
        <v>0</v>
      </c>
      <c r="V12" s="930">
        <f t="shared" si="9"/>
        <v>0</v>
      </c>
      <c r="W12" s="928"/>
      <c r="X12" s="928"/>
    </row>
    <row r="13" spans="1:24" ht="13.5" customHeight="1">
      <c r="A13" s="831">
        <v>7</v>
      </c>
      <c r="B13" s="923">
        <f>T(4м!B13)</f>
      </c>
      <c r="C13" s="924">
        <f t="shared" si="2"/>
        <v>0</v>
      </c>
      <c r="D13" s="891">
        <f t="shared" si="3"/>
        <v>0</v>
      </c>
      <c r="E13" s="891">
        <f t="shared" si="4"/>
        <v>0</v>
      </c>
      <c r="F13" s="892">
        <f t="shared" si="5"/>
        <v>0</v>
      </c>
      <c r="G13" s="925"/>
      <c r="H13" s="925"/>
      <c r="I13" s="925"/>
      <c r="J13" s="925"/>
      <c r="K13" s="925"/>
      <c r="L13" s="925"/>
      <c r="M13" s="925"/>
      <c r="N13" s="925"/>
      <c r="O13" s="925"/>
      <c r="P13" s="925"/>
      <c r="Q13" s="925"/>
      <c r="R13" s="925"/>
      <c r="S13" s="929">
        <f t="shared" si="6"/>
        <v>0</v>
      </c>
      <c r="T13" s="930">
        <f t="shared" si="7"/>
        <v>0</v>
      </c>
      <c r="U13" s="930">
        <f t="shared" si="8"/>
        <v>0</v>
      </c>
      <c r="V13" s="930">
        <f t="shared" si="9"/>
        <v>0</v>
      </c>
      <c r="W13" s="928"/>
      <c r="X13" s="928"/>
    </row>
    <row r="14" spans="1:24" ht="13.5" customHeight="1">
      <c r="A14" s="831">
        <v>8</v>
      </c>
      <c r="B14" s="923">
        <f>T(4м!B14)</f>
      </c>
      <c r="C14" s="924">
        <f t="shared" si="2"/>
        <v>0</v>
      </c>
      <c r="D14" s="891">
        <f t="shared" si="3"/>
        <v>0</v>
      </c>
      <c r="E14" s="891">
        <f t="shared" si="4"/>
        <v>0</v>
      </c>
      <c r="F14" s="892">
        <f t="shared" si="5"/>
        <v>0</v>
      </c>
      <c r="G14" s="925"/>
      <c r="H14" s="925"/>
      <c r="I14" s="925"/>
      <c r="J14" s="925"/>
      <c r="K14" s="925"/>
      <c r="L14" s="925"/>
      <c r="M14" s="925"/>
      <c r="N14" s="925"/>
      <c r="O14" s="925"/>
      <c r="P14" s="925"/>
      <c r="Q14" s="925"/>
      <c r="R14" s="925"/>
      <c r="S14" s="929">
        <f t="shared" si="6"/>
        <v>0</v>
      </c>
      <c r="T14" s="930">
        <f t="shared" si="7"/>
        <v>0</v>
      </c>
      <c r="U14" s="930">
        <f t="shared" si="8"/>
        <v>0</v>
      </c>
      <c r="V14" s="930">
        <f t="shared" si="9"/>
        <v>0</v>
      </c>
      <c r="W14" s="928"/>
      <c r="X14" s="928"/>
    </row>
    <row r="15" spans="1:24" ht="13.5" customHeight="1">
      <c r="A15" s="831">
        <v>9</v>
      </c>
      <c r="B15" s="923">
        <f>T(4м!B15)</f>
      </c>
      <c r="C15" s="924">
        <f t="shared" si="2"/>
        <v>0</v>
      </c>
      <c r="D15" s="891">
        <f t="shared" si="3"/>
        <v>0</v>
      </c>
      <c r="E15" s="891">
        <f t="shared" si="4"/>
        <v>0</v>
      </c>
      <c r="F15" s="892">
        <f t="shared" si="5"/>
        <v>0</v>
      </c>
      <c r="G15" s="925"/>
      <c r="H15" s="925"/>
      <c r="I15" s="925"/>
      <c r="J15" s="925"/>
      <c r="K15" s="925"/>
      <c r="L15" s="925"/>
      <c r="M15" s="925"/>
      <c r="N15" s="925"/>
      <c r="O15" s="925"/>
      <c r="P15" s="925"/>
      <c r="Q15" s="925"/>
      <c r="R15" s="925"/>
      <c r="S15" s="929">
        <f t="shared" si="6"/>
        <v>0</v>
      </c>
      <c r="T15" s="930">
        <f t="shared" si="7"/>
        <v>0</v>
      </c>
      <c r="U15" s="930">
        <f t="shared" si="8"/>
        <v>0</v>
      </c>
      <c r="V15" s="930">
        <f t="shared" si="9"/>
        <v>0</v>
      </c>
      <c r="W15" s="928"/>
      <c r="X15" s="928"/>
    </row>
    <row r="16" spans="1:24" ht="13.5" customHeight="1">
      <c r="A16" s="831">
        <v>10</v>
      </c>
      <c r="B16" s="923">
        <f>T(4м!B16)</f>
      </c>
      <c r="C16" s="924">
        <f t="shared" si="2"/>
        <v>0</v>
      </c>
      <c r="D16" s="891">
        <f t="shared" si="3"/>
        <v>0</v>
      </c>
      <c r="E16" s="891">
        <f t="shared" si="4"/>
        <v>0</v>
      </c>
      <c r="F16" s="892">
        <f t="shared" si="5"/>
        <v>0</v>
      </c>
      <c r="G16" s="925"/>
      <c r="H16" s="925"/>
      <c r="I16" s="925"/>
      <c r="J16" s="925"/>
      <c r="K16" s="925"/>
      <c r="L16" s="925"/>
      <c r="M16" s="925"/>
      <c r="N16" s="925"/>
      <c r="O16" s="925"/>
      <c r="P16" s="925"/>
      <c r="Q16" s="925"/>
      <c r="R16" s="925"/>
      <c r="S16" s="929">
        <f t="shared" si="6"/>
        <v>0</v>
      </c>
      <c r="T16" s="930">
        <f t="shared" si="7"/>
        <v>0</v>
      </c>
      <c r="U16" s="930">
        <f t="shared" si="8"/>
        <v>0</v>
      </c>
      <c r="V16" s="930">
        <f t="shared" si="9"/>
        <v>0</v>
      </c>
      <c r="W16" s="928"/>
      <c r="X16" s="928"/>
    </row>
    <row r="17" spans="1:24" ht="13.5" customHeight="1">
      <c r="A17" s="831">
        <v>11</v>
      </c>
      <c r="B17" s="923">
        <f>T(4м!B17)</f>
      </c>
      <c r="C17" s="924">
        <f t="shared" si="2"/>
        <v>0</v>
      </c>
      <c r="D17" s="891">
        <f t="shared" si="3"/>
        <v>0</v>
      </c>
      <c r="E17" s="891">
        <f t="shared" si="4"/>
        <v>0</v>
      </c>
      <c r="F17" s="892">
        <f t="shared" si="5"/>
        <v>0</v>
      </c>
      <c r="G17" s="925"/>
      <c r="H17" s="925"/>
      <c r="I17" s="925"/>
      <c r="J17" s="925"/>
      <c r="K17" s="925"/>
      <c r="L17" s="925"/>
      <c r="M17" s="925"/>
      <c r="N17" s="925"/>
      <c r="O17" s="925"/>
      <c r="P17" s="925"/>
      <c r="Q17" s="925"/>
      <c r="R17" s="925"/>
      <c r="S17" s="929">
        <f t="shared" si="6"/>
        <v>0</v>
      </c>
      <c r="T17" s="930">
        <f t="shared" si="7"/>
        <v>0</v>
      </c>
      <c r="U17" s="930">
        <f t="shared" si="8"/>
        <v>0</v>
      </c>
      <c r="V17" s="930">
        <f t="shared" si="9"/>
        <v>0</v>
      </c>
      <c r="W17" s="928"/>
      <c r="X17" s="928"/>
    </row>
    <row r="18" spans="1:24" ht="13.5" customHeight="1">
      <c r="A18" s="831">
        <v>12</v>
      </c>
      <c r="B18" s="923">
        <f>T(4м!B18)</f>
      </c>
      <c r="C18" s="924">
        <f t="shared" si="2"/>
        <v>0</v>
      </c>
      <c r="D18" s="891">
        <f t="shared" si="3"/>
        <v>0</v>
      </c>
      <c r="E18" s="891">
        <f t="shared" si="4"/>
        <v>0</v>
      </c>
      <c r="F18" s="892">
        <f t="shared" si="5"/>
        <v>0</v>
      </c>
      <c r="G18" s="925"/>
      <c r="H18" s="925"/>
      <c r="I18" s="925"/>
      <c r="J18" s="925"/>
      <c r="K18" s="925"/>
      <c r="L18" s="925"/>
      <c r="M18" s="925"/>
      <c r="N18" s="925"/>
      <c r="O18" s="925"/>
      <c r="P18" s="925"/>
      <c r="Q18" s="925"/>
      <c r="R18" s="925"/>
      <c r="S18" s="929">
        <f t="shared" si="6"/>
        <v>0</v>
      </c>
      <c r="T18" s="930">
        <f t="shared" si="7"/>
        <v>0</v>
      </c>
      <c r="U18" s="930">
        <f t="shared" si="8"/>
        <v>0</v>
      </c>
      <c r="V18" s="930">
        <f t="shared" si="9"/>
        <v>0</v>
      </c>
      <c r="W18" s="928"/>
      <c r="X18" s="928"/>
    </row>
    <row r="19" spans="1:24" ht="13.5" customHeight="1">
      <c r="A19" s="831">
        <v>13</v>
      </c>
      <c r="B19" s="923">
        <f>T(4м!B19)</f>
      </c>
      <c r="C19" s="924">
        <f t="shared" si="2"/>
        <v>0</v>
      </c>
      <c r="D19" s="891">
        <f t="shared" si="3"/>
        <v>0</v>
      </c>
      <c r="E19" s="891">
        <f t="shared" si="4"/>
        <v>0</v>
      </c>
      <c r="F19" s="892">
        <f t="shared" si="5"/>
        <v>0</v>
      </c>
      <c r="G19" s="925"/>
      <c r="H19" s="925"/>
      <c r="I19" s="925"/>
      <c r="J19" s="925"/>
      <c r="K19" s="925"/>
      <c r="L19" s="925"/>
      <c r="M19" s="925"/>
      <c r="N19" s="925"/>
      <c r="O19" s="925"/>
      <c r="P19" s="925"/>
      <c r="Q19" s="925"/>
      <c r="R19" s="925"/>
      <c r="S19" s="929">
        <f t="shared" si="6"/>
        <v>0</v>
      </c>
      <c r="T19" s="930">
        <f t="shared" si="7"/>
        <v>0</v>
      </c>
      <c r="U19" s="930">
        <f t="shared" si="8"/>
        <v>0</v>
      </c>
      <c r="V19" s="930">
        <f t="shared" si="9"/>
        <v>0</v>
      </c>
      <c r="W19" s="928"/>
      <c r="X19" s="928"/>
    </row>
    <row r="20" spans="1:24" ht="13.5" customHeight="1">
      <c r="A20" s="831">
        <v>14</v>
      </c>
      <c r="B20" s="923">
        <f>T(4м!B20)</f>
      </c>
      <c r="C20" s="924">
        <f t="shared" si="2"/>
        <v>0</v>
      </c>
      <c r="D20" s="891">
        <f t="shared" si="3"/>
        <v>0</v>
      </c>
      <c r="E20" s="891">
        <f t="shared" si="4"/>
        <v>0</v>
      </c>
      <c r="F20" s="892">
        <f t="shared" si="5"/>
        <v>0</v>
      </c>
      <c r="G20" s="925"/>
      <c r="H20" s="925"/>
      <c r="I20" s="925"/>
      <c r="J20" s="925"/>
      <c r="K20" s="925"/>
      <c r="L20" s="925"/>
      <c r="M20" s="925"/>
      <c r="N20" s="925"/>
      <c r="O20" s="925"/>
      <c r="P20" s="925"/>
      <c r="Q20" s="925"/>
      <c r="R20" s="925"/>
      <c r="S20" s="929">
        <f t="shared" si="6"/>
        <v>0</v>
      </c>
      <c r="T20" s="930">
        <f t="shared" si="7"/>
        <v>0</v>
      </c>
      <c r="U20" s="930">
        <f t="shared" si="8"/>
        <v>0</v>
      </c>
      <c r="V20" s="930">
        <f t="shared" si="9"/>
        <v>0</v>
      </c>
      <c r="W20" s="928"/>
      <c r="X20" s="928"/>
    </row>
    <row r="21" spans="1:24" ht="13.5" customHeight="1">
      <c r="A21" s="831">
        <v>15</v>
      </c>
      <c r="B21" s="923">
        <f>T(4м!B21)</f>
      </c>
      <c r="C21" s="924">
        <f t="shared" si="2"/>
        <v>0</v>
      </c>
      <c r="D21" s="891">
        <f t="shared" si="3"/>
        <v>0</v>
      </c>
      <c r="E21" s="891">
        <f t="shared" si="4"/>
        <v>0</v>
      </c>
      <c r="F21" s="892">
        <f t="shared" si="5"/>
        <v>0</v>
      </c>
      <c r="G21" s="925"/>
      <c r="H21" s="925"/>
      <c r="I21" s="925"/>
      <c r="J21" s="925"/>
      <c r="K21" s="925"/>
      <c r="L21" s="925"/>
      <c r="M21" s="925"/>
      <c r="N21" s="925"/>
      <c r="O21" s="925"/>
      <c r="P21" s="925"/>
      <c r="Q21" s="925"/>
      <c r="R21" s="925"/>
      <c r="S21" s="929">
        <f t="shared" si="6"/>
        <v>0</v>
      </c>
      <c r="T21" s="930">
        <f t="shared" si="7"/>
        <v>0</v>
      </c>
      <c r="U21" s="930">
        <f t="shared" si="8"/>
        <v>0</v>
      </c>
      <c r="V21" s="930">
        <f t="shared" si="9"/>
        <v>0</v>
      </c>
      <c r="W21" s="928"/>
      <c r="X21" s="928"/>
    </row>
    <row r="22" spans="1:24" ht="13.5" customHeight="1">
      <c r="A22" s="831">
        <v>16</v>
      </c>
      <c r="B22" s="923">
        <f>T(4м!B22)</f>
      </c>
      <c r="C22" s="924">
        <f t="shared" si="2"/>
        <v>0</v>
      </c>
      <c r="D22" s="891">
        <f t="shared" si="3"/>
        <v>0</v>
      </c>
      <c r="E22" s="891">
        <f t="shared" si="4"/>
        <v>0</v>
      </c>
      <c r="F22" s="892">
        <f t="shared" si="5"/>
        <v>0</v>
      </c>
      <c r="G22" s="925"/>
      <c r="H22" s="925"/>
      <c r="I22" s="925"/>
      <c r="J22" s="925"/>
      <c r="K22" s="925"/>
      <c r="L22" s="925"/>
      <c r="M22" s="925"/>
      <c r="N22" s="925"/>
      <c r="O22" s="925"/>
      <c r="P22" s="925"/>
      <c r="Q22" s="925"/>
      <c r="R22" s="925"/>
      <c r="S22" s="929">
        <f t="shared" si="6"/>
        <v>0</v>
      </c>
      <c r="T22" s="930">
        <f t="shared" si="7"/>
        <v>0</v>
      </c>
      <c r="U22" s="930">
        <f t="shared" si="8"/>
        <v>0</v>
      </c>
      <c r="V22" s="930">
        <f t="shared" si="9"/>
        <v>0</v>
      </c>
      <c r="W22" s="928"/>
      <c r="X22" s="928"/>
    </row>
    <row r="23" spans="1:24" ht="13.5" customHeight="1">
      <c r="A23" s="831">
        <v>17</v>
      </c>
      <c r="B23" s="923">
        <f>T(4м!B23)</f>
      </c>
      <c r="C23" s="924">
        <f t="shared" si="2"/>
        <v>0</v>
      </c>
      <c r="D23" s="891">
        <f t="shared" si="3"/>
        <v>0</v>
      </c>
      <c r="E23" s="891">
        <f t="shared" si="4"/>
        <v>0</v>
      </c>
      <c r="F23" s="892">
        <f t="shared" si="5"/>
        <v>0</v>
      </c>
      <c r="G23" s="925"/>
      <c r="H23" s="925"/>
      <c r="I23" s="925"/>
      <c r="J23" s="925"/>
      <c r="K23" s="925"/>
      <c r="L23" s="925"/>
      <c r="M23" s="925"/>
      <c r="N23" s="925"/>
      <c r="O23" s="925"/>
      <c r="P23" s="925"/>
      <c r="Q23" s="925"/>
      <c r="R23" s="925"/>
      <c r="S23" s="929">
        <f t="shared" si="6"/>
        <v>0</v>
      </c>
      <c r="T23" s="930">
        <f t="shared" si="7"/>
        <v>0</v>
      </c>
      <c r="U23" s="930">
        <f t="shared" si="8"/>
        <v>0</v>
      </c>
      <c r="V23" s="930">
        <f t="shared" si="9"/>
        <v>0</v>
      </c>
      <c r="W23" s="928"/>
      <c r="X23" s="928"/>
    </row>
    <row r="24" spans="1:24" ht="13.5">
      <c r="A24" s="831">
        <v>18</v>
      </c>
      <c r="B24" s="923">
        <f>T(4м!B24)</f>
      </c>
      <c r="C24" s="924">
        <f t="shared" si="2"/>
        <v>0</v>
      </c>
      <c r="D24" s="891">
        <f t="shared" si="3"/>
        <v>0</v>
      </c>
      <c r="E24" s="891">
        <f t="shared" si="4"/>
        <v>0</v>
      </c>
      <c r="F24" s="892">
        <f t="shared" si="5"/>
        <v>0</v>
      </c>
      <c r="G24" s="925"/>
      <c r="H24" s="925"/>
      <c r="I24" s="925"/>
      <c r="J24" s="925"/>
      <c r="K24" s="925"/>
      <c r="L24" s="925"/>
      <c r="M24" s="925"/>
      <c r="N24" s="925"/>
      <c r="O24" s="925"/>
      <c r="P24" s="925"/>
      <c r="Q24" s="925"/>
      <c r="R24" s="925"/>
      <c r="S24" s="929">
        <f t="shared" si="6"/>
        <v>0</v>
      </c>
      <c r="T24" s="930">
        <f t="shared" si="7"/>
        <v>0</v>
      </c>
      <c r="U24" s="930">
        <f t="shared" si="8"/>
        <v>0</v>
      </c>
      <c r="V24" s="930">
        <f t="shared" si="9"/>
        <v>0</v>
      </c>
      <c r="W24" s="928"/>
      <c r="X24" s="928"/>
    </row>
    <row r="25" spans="1:24" ht="13.5">
      <c r="A25" s="831">
        <v>19</v>
      </c>
      <c r="B25" s="923">
        <f>T(4м!B25)</f>
      </c>
      <c r="C25" s="924">
        <f t="shared" si="2"/>
        <v>0</v>
      </c>
      <c r="D25" s="891">
        <f t="shared" si="3"/>
        <v>0</v>
      </c>
      <c r="E25" s="891">
        <f t="shared" si="4"/>
        <v>0</v>
      </c>
      <c r="F25" s="892">
        <f t="shared" si="5"/>
        <v>0</v>
      </c>
      <c r="G25" s="925"/>
      <c r="H25" s="925"/>
      <c r="I25" s="925"/>
      <c r="J25" s="925"/>
      <c r="K25" s="925"/>
      <c r="L25" s="925"/>
      <c r="M25" s="925"/>
      <c r="N25" s="925"/>
      <c r="O25" s="925"/>
      <c r="P25" s="925"/>
      <c r="Q25" s="925"/>
      <c r="R25" s="925"/>
      <c r="S25" s="929">
        <f t="shared" si="6"/>
        <v>0</v>
      </c>
      <c r="T25" s="930">
        <f t="shared" si="7"/>
        <v>0</v>
      </c>
      <c r="U25" s="930">
        <f t="shared" si="8"/>
        <v>0</v>
      </c>
      <c r="V25" s="930">
        <f t="shared" si="9"/>
        <v>0</v>
      </c>
      <c r="W25" s="928"/>
      <c r="X25" s="928"/>
    </row>
    <row r="26" spans="1:24" ht="13.5" customHeight="1">
      <c r="A26" s="831">
        <v>20</v>
      </c>
      <c r="B26" s="923">
        <f>T(4м!B26)</f>
      </c>
      <c r="C26" s="924">
        <f t="shared" si="2"/>
        <v>0</v>
      </c>
      <c r="D26" s="891">
        <f t="shared" si="3"/>
        <v>0</v>
      </c>
      <c r="E26" s="891">
        <f t="shared" si="4"/>
        <v>0</v>
      </c>
      <c r="F26" s="892">
        <f t="shared" si="5"/>
        <v>0</v>
      </c>
      <c r="G26" s="925"/>
      <c r="H26" s="925"/>
      <c r="I26" s="925"/>
      <c r="J26" s="925"/>
      <c r="K26" s="925"/>
      <c r="L26" s="925"/>
      <c r="M26" s="925"/>
      <c r="N26" s="925"/>
      <c r="O26" s="925"/>
      <c r="P26" s="925"/>
      <c r="Q26" s="925"/>
      <c r="R26" s="925"/>
      <c r="S26" s="929">
        <f t="shared" si="6"/>
        <v>0</v>
      </c>
      <c r="T26" s="930">
        <f t="shared" si="7"/>
        <v>0</v>
      </c>
      <c r="U26" s="930">
        <f t="shared" si="8"/>
        <v>0</v>
      </c>
      <c r="V26" s="930">
        <f t="shared" si="9"/>
        <v>0</v>
      </c>
      <c r="W26" s="928"/>
      <c r="X26" s="928"/>
    </row>
    <row r="27" spans="1:24" ht="13.5" customHeight="1">
      <c r="A27" s="831">
        <v>21</v>
      </c>
      <c r="B27" s="923">
        <f>T(4м!B27)</f>
      </c>
      <c r="C27" s="924">
        <f t="shared" si="2"/>
        <v>0</v>
      </c>
      <c r="D27" s="891">
        <f t="shared" si="3"/>
        <v>0</v>
      </c>
      <c r="E27" s="891">
        <f t="shared" si="4"/>
        <v>0</v>
      </c>
      <c r="F27" s="892">
        <f t="shared" si="5"/>
        <v>0</v>
      </c>
      <c r="G27" s="925"/>
      <c r="H27" s="925"/>
      <c r="I27" s="925"/>
      <c r="J27" s="925"/>
      <c r="K27" s="925"/>
      <c r="L27" s="925"/>
      <c r="M27" s="925"/>
      <c r="N27" s="925"/>
      <c r="O27" s="925"/>
      <c r="P27" s="925"/>
      <c r="Q27" s="925"/>
      <c r="R27" s="925"/>
      <c r="S27" s="929">
        <f t="shared" si="6"/>
        <v>0</v>
      </c>
      <c r="T27" s="930">
        <f t="shared" si="7"/>
        <v>0</v>
      </c>
      <c r="U27" s="930">
        <f t="shared" si="8"/>
        <v>0</v>
      </c>
      <c r="V27" s="930">
        <f t="shared" si="9"/>
        <v>0</v>
      </c>
      <c r="W27" s="928"/>
      <c r="X27" s="928"/>
    </row>
    <row r="28" spans="1:24" ht="13.5" customHeight="1">
      <c r="A28" s="831">
        <v>22</v>
      </c>
      <c r="B28" s="923">
        <f>T(4м!B28)</f>
      </c>
      <c r="C28" s="924">
        <f t="shared" si="2"/>
        <v>0</v>
      </c>
      <c r="D28" s="891">
        <f t="shared" si="3"/>
        <v>0</v>
      </c>
      <c r="E28" s="891">
        <f t="shared" si="4"/>
        <v>0</v>
      </c>
      <c r="F28" s="892">
        <f t="shared" si="5"/>
        <v>0</v>
      </c>
      <c r="G28" s="925"/>
      <c r="H28" s="925"/>
      <c r="I28" s="925"/>
      <c r="J28" s="925"/>
      <c r="K28" s="925"/>
      <c r="L28" s="925"/>
      <c r="M28" s="925"/>
      <c r="N28" s="925"/>
      <c r="O28" s="925"/>
      <c r="P28" s="925"/>
      <c r="Q28" s="925"/>
      <c r="R28" s="925"/>
      <c r="S28" s="929">
        <f t="shared" si="6"/>
        <v>0</v>
      </c>
      <c r="T28" s="930">
        <f t="shared" si="7"/>
        <v>0</v>
      </c>
      <c r="U28" s="930">
        <f t="shared" si="8"/>
        <v>0</v>
      </c>
      <c r="V28" s="930">
        <f t="shared" si="9"/>
        <v>0</v>
      </c>
      <c r="W28" s="928"/>
      <c r="X28" s="928"/>
    </row>
    <row r="29" spans="1:24" ht="13.5" customHeight="1">
      <c r="A29" s="831">
        <v>23</v>
      </c>
      <c r="B29" s="923">
        <f>T(4м!B29)</f>
      </c>
      <c r="C29" s="924">
        <f t="shared" si="2"/>
        <v>0</v>
      </c>
      <c r="D29" s="891">
        <f t="shared" si="3"/>
        <v>0</v>
      </c>
      <c r="E29" s="891">
        <f t="shared" si="4"/>
        <v>0</v>
      </c>
      <c r="F29" s="892">
        <f t="shared" si="5"/>
        <v>0</v>
      </c>
      <c r="G29" s="925"/>
      <c r="H29" s="925"/>
      <c r="I29" s="925"/>
      <c r="J29" s="925"/>
      <c r="K29" s="925"/>
      <c r="L29" s="925"/>
      <c r="M29" s="925"/>
      <c r="N29" s="925"/>
      <c r="O29" s="925"/>
      <c r="P29" s="925"/>
      <c r="Q29" s="925"/>
      <c r="R29" s="925"/>
      <c r="S29" s="929">
        <f t="shared" si="6"/>
        <v>0</v>
      </c>
      <c r="T29" s="930">
        <f t="shared" si="7"/>
        <v>0</v>
      </c>
      <c r="U29" s="930">
        <f t="shared" si="8"/>
        <v>0</v>
      </c>
      <c r="V29" s="930">
        <f t="shared" si="9"/>
        <v>0</v>
      </c>
      <c r="W29" s="928"/>
      <c r="X29" s="928"/>
    </row>
    <row r="30" spans="1:24" ht="13.5" customHeight="1">
      <c r="A30" s="831">
        <v>24</v>
      </c>
      <c r="B30" s="923">
        <f>T(4м!B30)</f>
      </c>
      <c r="C30" s="924">
        <f t="shared" si="2"/>
        <v>0</v>
      </c>
      <c r="D30" s="891">
        <f t="shared" si="3"/>
        <v>0</v>
      </c>
      <c r="E30" s="891">
        <f t="shared" si="4"/>
        <v>0</v>
      </c>
      <c r="F30" s="892">
        <f t="shared" si="5"/>
        <v>0</v>
      </c>
      <c r="G30" s="925"/>
      <c r="H30" s="925"/>
      <c r="I30" s="925"/>
      <c r="J30" s="925"/>
      <c r="K30" s="925"/>
      <c r="L30" s="925"/>
      <c r="M30" s="925"/>
      <c r="N30" s="925"/>
      <c r="O30" s="925"/>
      <c r="P30" s="925"/>
      <c r="Q30" s="925"/>
      <c r="R30" s="925"/>
      <c r="S30" s="929">
        <f t="shared" si="6"/>
        <v>0</v>
      </c>
      <c r="T30" s="930">
        <f t="shared" si="7"/>
        <v>0</v>
      </c>
      <c r="U30" s="930">
        <f t="shared" si="8"/>
        <v>0</v>
      </c>
      <c r="V30" s="930">
        <f t="shared" si="9"/>
        <v>0</v>
      </c>
      <c r="W30" s="928"/>
      <c r="X30" s="928"/>
    </row>
    <row r="31" spans="1:24" ht="13.5" customHeight="1">
      <c r="A31" s="831">
        <v>25</v>
      </c>
      <c r="B31" s="923">
        <f>T(4м!B31)</f>
      </c>
      <c r="C31" s="924">
        <f t="shared" si="2"/>
        <v>0</v>
      </c>
      <c r="D31" s="891">
        <f t="shared" si="3"/>
        <v>0</v>
      </c>
      <c r="E31" s="891">
        <f t="shared" si="4"/>
        <v>0</v>
      </c>
      <c r="F31" s="892">
        <f t="shared" si="5"/>
        <v>0</v>
      </c>
      <c r="G31" s="925"/>
      <c r="H31" s="925"/>
      <c r="I31" s="925"/>
      <c r="J31" s="925"/>
      <c r="K31" s="925"/>
      <c r="L31" s="925"/>
      <c r="M31" s="925"/>
      <c r="N31" s="925"/>
      <c r="O31" s="925"/>
      <c r="P31" s="925"/>
      <c r="Q31" s="925"/>
      <c r="R31" s="925"/>
      <c r="S31" s="929">
        <f t="shared" si="6"/>
        <v>0</v>
      </c>
      <c r="T31" s="930">
        <f t="shared" si="7"/>
        <v>0</v>
      </c>
      <c r="U31" s="930">
        <f t="shared" si="8"/>
        <v>0</v>
      </c>
      <c r="V31" s="930">
        <f t="shared" si="9"/>
        <v>0</v>
      </c>
      <c r="W31" s="928"/>
      <c r="X31" s="928"/>
    </row>
    <row r="32" spans="1:24" ht="13.5" customHeight="1">
      <c r="A32" s="831">
        <v>26</v>
      </c>
      <c r="B32" s="923">
        <f>T(4м!B32)</f>
      </c>
      <c r="C32" s="924">
        <f t="shared" si="2"/>
        <v>0</v>
      </c>
      <c r="D32" s="891">
        <f t="shared" si="3"/>
        <v>0</v>
      </c>
      <c r="E32" s="891">
        <f t="shared" si="4"/>
        <v>0</v>
      </c>
      <c r="F32" s="892">
        <f t="shared" si="5"/>
        <v>0</v>
      </c>
      <c r="G32" s="925"/>
      <c r="H32" s="925"/>
      <c r="I32" s="925"/>
      <c r="J32" s="925"/>
      <c r="K32" s="925"/>
      <c r="L32" s="925"/>
      <c r="M32" s="925"/>
      <c r="N32" s="925"/>
      <c r="O32" s="925"/>
      <c r="P32" s="925"/>
      <c r="Q32" s="925"/>
      <c r="R32" s="925"/>
      <c r="S32" s="929">
        <f t="shared" si="6"/>
        <v>0</v>
      </c>
      <c r="T32" s="930">
        <f t="shared" si="7"/>
        <v>0</v>
      </c>
      <c r="U32" s="930">
        <f t="shared" si="8"/>
        <v>0</v>
      </c>
      <c r="V32" s="930">
        <f t="shared" si="9"/>
        <v>0</v>
      </c>
      <c r="W32" s="928"/>
      <c r="X32" s="928"/>
    </row>
    <row r="33" spans="1:24" ht="13.5" customHeight="1">
      <c r="A33" s="831">
        <v>27</v>
      </c>
      <c r="B33" s="923">
        <f>T(4м!B33)</f>
      </c>
      <c r="C33" s="924">
        <f t="shared" si="2"/>
        <v>0</v>
      </c>
      <c r="D33" s="891">
        <f t="shared" si="3"/>
        <v>0</v>
      </c>
      <c r="E33" s="891">
        <f t="shared" si="4"/>
        <v>0</v>
      </c>
      <c r="F33" s="892">
        <f t="shared" si="5"/>
        <v>0</v>
      </c>
      <c r="G33" s="925"/>
      <c r="H33" s="925"/>
      <c r="I33" s="925"/>
      <c r="J33" s="925"/>
      <c r="K33" s="925"/>
      <c r="L33" s="925"/>
      <c r="M33" s="925"/>
      <c r="N33" s="925"/>
      <c r="O33" s="925"/>
      <c r="P33" s="925"/>
      <c r="Q33" s="925"/>
      <c r="R33" s="925"/>
      <c r="S33" s="929">
        <f t="shared" si="6"/>
        <v>0</v>
      </c>
      <c r="T33" s="930">
        <f t="shared" si="7"/>
        <v>0</v>
      </c>
      <c r="U33" s="930">
        <f t="shared" si="8"/>
        <v>0</v>
      </c>
      <c r="V33" s="930">
        <f t="shared" si="9"/>
        <v>0</v>
      </c>
      <c r="W33" s="928"/>
      <c r="X33" s="928"/>
    </row>
    <row r="34" spans="1:24" ht="13.5" customHeight="1">
      <c r="A34" s="831">
        <v>28</v>
      </c>
      <c r="B34" s="923">
        <f>T(4м!B34)</f>
      </c>
      <c r="C34" s="924">
        <f t="shared" si="2"/>
        <v>0</v>
      </c>
      <c r="D34" s="891">
        <f t="shared" si="3"/>
        <v>0</v>
      </c>
      <c r="E34" s="891">
        <f t="shared" si="4"/>
        <v>0</v>
      </c>
      <c r="F34" s="892">
        <f t="shared" si="5"/>
        <v>0</v>
      </c>
      <c r="G34" s="925"/>
      <c r="H34" s="925"/>
      <c r="I34" s="925"/>
      <c r="J34" s="925"/>
      <c r="K34" s="925"/>
      <c r="L34" s="925"/>
      <c r="M34" s="925"/>
      <c r="N34" s="925"/>
      <c r="O34" s="925"/>
      <c r="P34" s="925"/>
      <c r="Q34" s="925"/>
      <c r="R34" s="925"/>
      <c r="S34" s="929">
        <f t="shared" si="6"/>
        <v>0</v>
      </c>
      <c r="T34" s="930">
        <f t="shared" si="7"/>
        <v>0</v>
      </c>
      <c r="U34" s="930">
        <f t="shared" si="8"/>
        <v>0</v>
      </c>
      <c r="V34" s="930">
        <f t="shared" si="9"/>
        <v>0</v>
      </c>
      <c r="W34" s="928"/>
      <c r="X34" s="928"/>
    </row>
    <row r="35" spans="1:24" ht="13.5" customHeight="1">
      <c r="A35" s="831">
        <v>29</v>
      </c>
      <c r="B35" s="923">
        <f>T(4м!B35)</f>
      </c>
      <c r="C35" s="924">
        <f t="shared" si="2"/>
        <v>0</v>
      </c>
      <c r="D35" s="891">
        <f t="shared" si="3"/>
        <v>0</v>
      </c>
      <c r="E35" s="891">
        <f t="shared" si="4"/>
        <v>0</v>
      </c>
      <c r="F35" s="892">
        <f t="shared" si="5"/>
        <v>0</v>
      </c>
      <c r="G35" s="925"/>
      <c r="H35" s="925"/>
      <c r="I35" s="925"/>
      <c r="J35" s="925"/>
      <c r="K35" s="925"/>
      <c r="L35" s="925"/>
      <c r="M35" s="925"/>
      <c r="N35" s="925"/>
      <c r="O35" s="925"/>
      <c r="P35" s="925"/>
      <c r="Q35" s="925"/>
      <c r="R35" s="925"/>
      <c r="S35" s="929">
        <f t="shared" si="6"/>
        <v>0</v>
      </c>
      <c r="T35" s="930">
        <f t="shared" si="7"/>
        <v>0</v>
      </c>
      <c r="U35" s="930">
        <f t="shared" si="8"/>
        <v>0</v>
      </c>
      <c r="V35" s="930">
        <f t="shared" si="9"/>
        <v>0</v>
      </c>
      <c r="W35" s="928"/>
      <c r="X35" s="928"/>
    </row>
    <row r="36" spans="1:24" ht="13.5" customHeight="1">
      <c r="A36" s="831">
        <v>30</v>
      </c>
      <c r="B36" s="923">
        <f>T(4м!B36)</f>
      </c>
      <c r="C36" s="924">
        <f t="shared" si="2"/>
        <v>0</v>
      </c>
      <c r="D36" s="891">
        <f t="shared" si="3"/>
        <v>0</v>
      </c>
      <c r="E36" s="891">
        <f t="shared" si="4"/>
        <v>0</v>
      </c>
      <c r="F36" s="892">
        <f t="shared" si="5"/>
        <v>0</v>
      </c>
      <c r="G36" s="925"/>
      <c r="H36" s="925"/>
      <c r="I36" s="925"/>
      <c r="J36" s="925"/>
      <c r="K36" s="925"/>
      <c r="L36" s="925"/>
      <c r="M36" s="925"/>
      <c r="N36" s="925"/>
      <c r="O36" s="925"/>
      <c r="P36" s="925"/>
      <c r="Q36" s="925"/>
      <c r="R36" s="925"/>
      <c r="S36" s="929">
        <f t="shared" si="6"/>
        <v>0</v>
      </c>
      <c r="T36" s="930">
        <f t="shared" si="7"/>
        <v>0</v>
      </c>
      <c r="U36" s="930">
        <f t="shared" si="8"/>
        <v>0</v>
      </c>
      <c r="V36" s="930">
        <f t="shared" si="9"/>
        <v>0</v>
      </c>
      <c r="W36" s="928"/>
      <c r="X36" s="928"/>
    </row>
    <row r="37" spans="1:24" ht="13.5" customHeight="1">
      <c r="A37" s="831">
        <v>31</v>
      </c>
      <c r="B37" s="923">
        <f>T(4м!B37)</f>
      </c>
      <c r="C37" s="924">
        <f t="shared" si="2"/>
        <v>0</v>
      </c>
      <c r="D37" s="891">
        <f t="shared" si="3"/>
        <v>0</v>
      </c>
      <c r="E37" s="891">
        <f t="shared" si="4"/>
        <v>0</v>
      </c>
      <c r="F37" s="892">
        <f t="shared" si="5"/>
        <v>0</v>
      </c>
      <c r="G37" s="925"/>
      <c r="H37" s="925"/>
      <c r="I37" s="925"/>
      <c r="J37" s="925"/>
      <c r="K37" s="925"/>
      <c r="L37" s="925"/>
      <c r="M37" s="925"/>
      <c r="N37" s="925"/>
      <c r="O37" s="925"/>
      <c r="P37" s="925"/>
      <c r="Q37" s="925"/>
      <c r="R37" s="925"/>
      <c r="S37" s="929">
        <f t="shared" si="6"/>
        <v>0</v>
      </c>
      <c r="T37" s="930">
        <f t="shared" si="7"/>
        <v>0</v>
      </c>
      <c r="U37" s="930">
        <f t="shared" si="8"/>
        <v>0</v>
      </c>
      <c r="V37" s="930">
        <f t="shared" si="9"/>
        <v>0</v>
      </c>
      <c r="W37" s="928"/>
      <c r="X37" s="928"/>
    </row>
    <row r="38" spans="1:24" ht="13.5" customHeight="1">
      <c r="A38" s="831">
        <v>32</v>
      </c>
      <c r="B38" s="923">
        <f>T(4м!B38)</f>
      </c>
      <c r="C38" s="924">
        <f t="shared" si="2"/>
        <v>0</v>
      </c>
      <c r="D38" s="891">
        <f t="shared" si="3"/>
        <v>0</v>
      </c>
      <c r="E38" s="891">
        <f t="shared" si="4"/>
        <v>0</v>
      </c>
      <c r="F38" s="892">
        <f t="shared" si="5"/>
        <v>0</v>
      </c>
      <c r="G38" s="925"/>
      <c r="H38" s="925"/>
      <c r="I38" s="925"/>
      <c r="J38" s="925"/>
      <c r="K38" s="925"/>
      <c r="L38" s="925"/>
      <c r="M38" s="925"/>
      <c r="N38" s="925"/>
      <c r="O38" s="925"/>
      <c r="P38" s="925"/>
      <c r="Q38" s="925"/>
      <c r="R38" s="925"/>
      <c r="S38" s="929">
        <f t="shared" si="6"/>
        <v>0</v>
      </c>
      <c r="T38" s="930">
        <f t="shared" si="7"/>
        <v>0</v>
      </c>
      <c r="U38" s="930">
        <f t="shared" si="8"/>
        <v>0</v>
      </c>
      <c r="V38" s="930">
        <f t="shared" si="9"/>
        <v>0</v>
      </c>
      <c r="W38" s="928"/>
      <c r="X38" s="928"/>
    </row>
    <row r="39" spans="1:24" ht="13.5" customHeight="1">
      <c r="A39" s="831">
        <v>33</v>
      </c>
      <c r="B39" s="923">
        <f>T(4м!B39)</f>
      </c>
      <c r="C39" s="924">
        <f t="shared" si="2"/>
        <v>0</v>
      </c>
      <c r="D39" s="891">
        <f t="shared" si="3"/>
        <v>0</v>
      </c>
      <c r="E39" s="891">
        <f t="shared" si="4"/>
        <v>0</v>
      </c>
      <c r="F39" s="892">
        <f t="shared" si="5"/>
        <v>0</v>
      </c>
      <c r="G39" s="925"/>
      <c r="H39" s="925"/>
      <c r="I39" s="925"/>
      <c r="J39" s="925"/>
      <c r="K39" s="925"/>
      <c r="L39" s="925"/>
      <c r="M39" s="925"/>
      <c r="N39" s="925"/>
      <c r="O39" s="925"/>
      <c r="P39" s="925"/>
      <c r="Q39" s="925"/>
      <c r="R39" s="925"/>
      <c r="S39" s="929">
        <f t="shared" si="6"/>
        <v>0</v>
      </c>
      <c r="T39" s="930">
        <f t="shared" si="7"/>
        <v>0</v>
      </c>
      <c r="U39" s="930">
        <f t="shared" si="8"/>
        <v>0</v>
      </c>
      <c r="V39" s="930">
        <f t="shared" si="9"/>
        <v>0</v>
      </c>
      <c r="W39" s="928"/>
      <c r="X39" s="928"/>
    </row>
    <row r="40" spans="1:24" ht="13.5" customHeight="1">
      <c r="A40" s="831">
        <v>34</v>
      </c>
      <c r="B40" s="923">
        <f>T(4м!B40)</f>
      </c>
      <c r="C40" s="924">
        <f t="shared" si="2"/>
        <v>0</v>
      </c>
      <c r="D40" s="891">
        <f t="shared" si="3"/>
        <v>0</v>
      </c>
      <c r="E40" s="891">
        <f t="shared" si="4"/>
        <v>0</v>
      </c>
      <c r="F40" s="892">
        <f t="shared" si="5"/>
        <v>0</v>
      </c>
      <c r="G40" s="925"/>
      <c r="H40" s="925"/>
      <c r="I40" s="925"/>
      <c r="J40" s="925"/>
      <c r="K40" s="925"/>
      <c r="L40" s="925"/>
      <c r="M40" s="925"/>
      <c r="N40" s="925"/>
      <c r="O40" s="925"/>
      <c r="P40" s="925"/>
      <c r="Q40" s="925"/>
      <c r="R40" s="925"/>
      <c r="S40" s="929">
        <f t="shared" si="6"/>
        <v>0</v>
      </c>
      <c r="T40" s="930">
        <f t="shared" si="7"/>
        <v>0</v>
      </c>
      <c r="U40" s="930">
        <f t="shared" si="8"/>
        <v>0</v>
      </c>
      <c r="V40" s="930">
        <f t="shared" si="9"/>
        <v>0</v>
      </c>
      <c r="W40" s="928"/>
      <c r="X40" s="928"/>
    </row>
    <row r="41" spans="1:24" ht="13.5" customHeight="1">
      <c r="A41" s="831">
        <v>35</v>
      </c>
      <c r="B41" s="923">
        <f>T(4м!B41)</f>
      </c>
      <c r="C41" s="924">
        <f t="shared" si="2"/>
        <v>0</v>
      </c>
      <c r="D41" s="891">
        <f t="shared" si="3"/>
        <v>0</v>
      </c>
      <c r="E41" s="891">
        <f t="shared" si="4"/>
        <v>0</v>
      </c>
      <c r="F41" s="892">
        <f t="shared" si="5"/>
        <v>0</v>
      </c>
      <c r="G41" s="925"/>
      <c r="H41" s="925"/>
      <c r="I41" s="925"/>
      <c r="J41" s="925"/>
      <c r="K41" s="925"/>
      <c r="L41" s="925"/>
      <c r="M41" s="925"/>
      <c r="N41" s="925"/>
      <c r="O41" s="925"/>
      <c r="P41" s="925"/>
      <c r="Q41" s="925"/>
      <c r="R41" s="925"/>
      <c r="S41" s="929">
        <f t="shared" si="6"/>
        <v>0</v>
      </c>
      <c r="T41" s="930">
        <f t="shared" si="7"/>
        <v>0</v>
      </c>
      <c r="U41" s="930">
        <f t="shared" si="8"/>
        <v>0</v>
      </c>
      <c r="V41" s="930">
        <f t="shared" si="9"/>
        <v>0</v>
      </c>
      <c r="W41" s="928"/>
      <c r="X41" s="928"/>
    </row>
    <row r="42" spans="1:24" ht="13.5" customHeight="1">
      <c r="A42" s="831">
        <v>36</v>
      </c>
      <c r="B42" s="923">
        <f>T(4м!B42)</f>
      </c>
      <c r="C42" s="924">
        <f t="shared" si="2"/>
        <v>0</v>
      </c>
      <c r="D42" s="891">
        <f t="shared" si="3"/>
        <v>0</v>
      </c>
      <c r="E42" s="891">
        <f t="shared" si="4"/>
        <v>0</v>
      </c>
      <c r="F42" s="892">
        <f t="shared" si="5"/>
        <v>0</v>
      </c>
      <c r="G42" s="925"/>
      <c r="H42" s="925"/>
      <c r="I42" s="925"/>
      <c r="J42" s="925"/>
      <c r="K42" s="925"/>
      <c r="L42" s="925"/>
      <c r="M42" s="925"/>
      <c r="N42" s="925"/>
      <c r="O42" s="925"/>
      <c r="P42" s="925"/>
      <c r="Q42" s="925"/>
      <c r="R42" s="925"/>
      <c r="S42" s="929">
        <f t="shared" si="6"/>
        <v>0</v>
      </c>
      <c r="T42" s="930">
        <f t="shared" si="7"/>
        <v>0</v>
      </c>
      <c r="U42" s="930">
        <f t="shared" si="8"/>
        <v>0</v>
      </c>
      <c r="V42" s="930">
        <f t="shared" si="9"/>
        <v>0</v>
      </c>
      <c r="W42" s="928"/>
      <c r="X42" s="928"/>
    </row>
    <row r="43" spans="1:24" ht="13.5" customHeight="1">
      <c r="A43" s="831">
        <v>37</v>
      </c>
      <c r="B43" s="923">
        <f>T(4м!B43)</f>
      </c>
      <c r="C43" s="924">
        <f t="shared" si="2"/>
        <v>0</v>
      </c>
      <c r="D43" s="891">
        <f t="shared" si="3"/>
        <v>0</v>
      </c>
      <c r="E43" s="891">
        <f t="shared" si="4"/>
        <v>0</v>
      </c>
      <c r="F43" s="892">
        <f t="shared" si="5"/>
        <v>0</v>
      </c>
      <c r="G43" s="925"/>
      <c r="H43" s="925"/>
      <c r="I43" s="925"/>
      <c r="J43" s="925"/>
      <c r="K43" s="925"/>
      <c r="L43" s="925"/>
      <c r="M43" s="925"/>
      <c r="N43" s="925"/>
      <c r="O43" s="925"/>
      <c r="P43" s="925"/>
      <c r="Q43" s="925"/>
      <c r="R43" s="925"/>
      <c r="S43" s="929">
        <f t="shared" si="6"/>
        <v>0</v>
      </c>
      <c r="T43" s="930">
        <f t="shared" si="7"/>
        <v>0</v>
      </c>
      <c r="U43" s="930">
        <f t="shared" si="8"/>
        <v>0</v>
      </c>
      <c r="V43" s="930">
        <f t="shared" si="9"/>
        <v>0</v>
      </c>
      <c r="W43" s="928"/>
      <c r="X43" s="928"/>
    </row>
    <row r="44" spans="1:24" ht="13.5" customHeight="1">
      <c r="A44" s="831">
        <v>38</v>
      </c>
      <c r="B44" s="923">
        <f>T(4м!B44)</f>
      </c>
      <c r="C44" s="924">
        <f t="shared" si="2"/>
        <v>0</v>
      </c>
      <c r="D44" s="891">
        <f t="shared" si="3"/>
        <v>0</v>
      </c>
      <c r="E44" s="891">
        <f t="shared" si="4"/>
        <v>0</v>
      </c>
      <c r="F44" s="892">
        <f t="shared" si="5"/>
        <v>0</v>
      </c>
      <c r="G44" s="925"/>
      <c r="H44" s="925"/>
      <c r="I44" s="925"/>
      <c r="J44" s="925"/>
      <c r="K44" s="925"/>
      <c r="L44" s="925"/>
      <c r="M44" s="925"/>
      <c r="N44" s="925"/>
      <c r="O44" s="925"/>
      <c r="P44" s="925"/>
      <c r="Q44" s="925"/>
      <c r="R44" s="925"/>
      <c r="S44" s="929">
        <f t="shared" si="6"/>
        <v>0</v>
      </c>
      <c r="T44" s="930">
        <f t="shared" si="7"/>
        <v>0</v>
      </c>
      <c r="U44" s="930">
        <f t="shared" si="8"/>
        <v>0</v>
      </c>
      <c r="V44" s="930">
        <f t="shared" si="9"/>
        <v>0</v>
      </c>
      <c r="W44" s="928"/>
      <c r="X44" s="928"/>
    </row>
    <row r="45" spans="1:24" ht="13.5" customHeight="1">
      <c r="A45" s="831">
        <v>39</v>
      </c>
      <c r="B45" s="923">
        <f>T(4м!B45)</f>
      </c>
      <c r="C45" s="924">
        <f t="shared" si="2"/>
        <v>0</v>
      </c>
      <c r="D45" s="891">
        <f t="shared" si="3"/>
        <v>0</v>
      </c>
      <c r="E45" s="891">
        <f t="shared" si="4"/>
        <v>0</v>
      </c>
      <c r="F45" s="892">
        <f t="shared" si="5"/>
        <v>0</v>
      </c>
      <c r="G45" s="925"/>
      <c r="H45" s="925"/>
      <c r="I45" s="925"/>
      <c r="J45" s="925"/>
      <c r="K45" s="925"/>
      <c r="L45" s="925"/>
      <c r="M45" s="925"/>
      <c r="N45" s="925"/>
      <c r="O45" s="925"/>
      <c r="P45" s="925"/>
      <c r="Q45" s="925"/>
      <c r="R45" s="925"/>
      <c r="S45" s="929">
        <f t="shared" si="6"/>
        <v>0</v>
      </c>
      <c r="T45" s="930">
        <f t="shared" si="7"/>
        <v>0</v>
      </c>
      <c r="U45" s="930">
        <f t="shared" si="8"/>
        <v>0</v>
      </c>
      <c r="V45" s="930">
        <f t="shared" si="9"/>
        <v>0</v>
      </c>
      <c r="W45" s="928"/>
      <c r="X45" s="928"/>
    </row>
    <row r="46" spans="1:24" ht="13.5" customHeight="1">
      <c r="A46" s="831">
        <v>40</v>
      </c>
      <c r="B46" s="923">
        <f>T(4м!B46)</f>
      </c>
      <c r="C46" s="924">
        <f t="shared" si="2"/>
        <v>0</v>
      </c>
      <c r="D46" s="891">
        <f t="shared" si="3"/>
        <v>0</v>
      </c>
      <c r="E46" s="891">
        <f t="shared" si="4"/>
        <v>0</v>
      </c>
      <c r="F46" s="892">
        <f t="shared" si="5"/>
        <v>0</v>
      </c>
      <c r="G46" s="925"/>
      <c r="H46" s="925"/>
      <c r="I46" s="925"/>
      <c r="J46" s="925"/>
      <c r="K46" s="925"/>
      <c r="L46" s="925"/>
      <c r="M46" s="925"/>
      <c r="N46" s="925"/>
      <c r="O46" s="925"/>
      <c r="P46" s="925"/>
      <c r="Q46" s="925"/>
      <c r="R46" s="925"/>
      <c r="S46" s="929">
        <f t="shared" si="6"/>
        <v>0</v>
      </c>
      <c r="T46" s="930">
        <f t="shared" si="7"/>
        <v>0</v>
      </c>
      <c r="U46" s="930">
        <f t="shared" si="8"/>
        <v>0</v>
      </c>
      <c r="V46" s="930">
        <f t="shared" si="9"/>
        <v>0</v>
      </c>
      <c r="W46" s="928"/>
      <c r="X46" s="928"/>
    </row>
    <row r="47" spans="1:24" ht="13.5">
      <c r="A47" s="831">
        <v>41</v>
      </c>
      <c r="B47" s="923">
        <f>T(4м!B47)</f>
      </c>
      <c r="C47" s="924">
        <f t="shared" si="2"/>
        <v>0</v>
      </c>
      <c r="D47" s="891">
        <f t="shared" si="3"/>
        <v>0</v>
      </c>
      <c r="E47" s="891">
        <f t="shared" si="4"/>
        <v>0</v>
      </c>
      <c r="F47" s="892">
        <f t="shared" si="5"/>
        <v>0</v>
      </c>
      <c r="G47" s="925"/>
      <c r="H47" s="925"/>
      <c r="I47" s="925"/>
      <c r="J47" s="925"/>
      <c r="K47" s="925"/>
      <c r="L47" s="925"/>
      <c r="M47" s="925"/>
      <c r="N47" s="925"/>
      <c r="O47" s="925"/>
      <c r="P47" s="925"/>
      <c r="Q47" s="925"/>
      <c r="R47" s="925"/>
      <c r="S47" s="929">
        <f t="shared" si="6"/>
        <v>0</v>
      </c>
      <c r="T47" s="930">
        <f t="shared" si="7"/>
        <v>0</v>
      </c>
      <c r="U47" s="930">
        <f t="shared" si="8"/>
        <v>0</v>
      </c>
      <c r="V47" s="930">
        <f t="shared" si="9"/>
        <v>0</v>
      </c>
      <c r="W47" s="928"/>
      <c r="X47" s="928"/>
    </row>
    <row r="48" spans="1:24" ht="13.5">
      <c r="A48" s="831">
        <v>42</v>
      </c>
      <c r="B48" s="923">
        <f>T(4м!B48)</f>
      </c>
      <c r="C48" s="924">
        <f t="shared" si="2"/>
        <v>0</v>
      </c>
      <c r="D48" s="891">
        <f t="shared" si="3"/>
        <v>0</v>
      </c>
      <c r="E48" s="891">
        <f t="shared" si="4"/>
        <v>0</v>
      </c>
      <c r="F48" s="892">
        <f t="shared" si="5"/>
        <v>0</v>
      </c>
      <c r="G48" s="925"/>
      <c r="H48" s="925"/>
      <c r="I48" s="925"/>
      <c r="J48" s="925"/>
      <c r="K48" s="925"/>
      <c r="L48" s="925"/>
      <c r="M48" s="925"/>
      <c r="N48" s="925"/>
      <c r="O48" s="925"/>
      <c r="P48" s="925"/>
      <c r="Q48" s="925"/>
      <c r="R48" s="925"/>
      <c r="S48" s="929">
        <f t="shared" si="6"/>
        <v>0</v>
      </c>
      <c r="T48" s="930">
        <f t="shared" si="7"/>
        <v>0</v>
      </c>
      <c r="U48" s="930">
        <f t="shared" si="8"/>
        <v>0</v>
      </c>
      <c r="V48" s="930">
        <f t="shared" si="9"/>
        <v>0</v>
      </c>
      <c r="W48" s="928"/>
      <c r="X48" s="928"/>
    </row>
    <row r="49" spans="1:24" ht="13.5">
      <c r="A49" s="831">
        <v>43</v>
      </c>
      <c r="B49" s="923">
        <f>T(4м!B49)</f>
      </c>
      <c r="C49" s="924">
        <f t="shared" si="2"/>
        <v>0</v>
      </c>
      <c r="D49" s="891">
        <f t="shared" si="3"/>
        <v>0</v>
      </c>
      <c r="E49" s="891">
        <f t="shared" si="4"/>
        <v>0</v>
      </c>
      <c r="F49" s="892">
        <f t="shared" si="5"/>
        <v>0</v>
      </c>
      <c r="G49" s="925"/>
      <c r="H49" s="925"/>
      <c r="I49" s="925"/>
      <c r="J49" s="925"/>
      <c r="K49" s="925"/>
      <c r="L49" s="925"/>
      <c r="M49" s="925"/>
      <c r="N49" s="925"/>
      <c r="O49" s="925"/>
      <c r="P49" s="925"/>
      <c r="Q49" s="925"/>
      <c r="R49" s="925"/>
      <c r="S49" s="929">
        <f t="shared" si="6"/>
        <v>0</v>
      </c>
      <c r="T49" s="930">
        <f t="shared" si="7"/>
        <v>0</v>
      </c>
      <c r="U49" s="930">
        <f t="shared" si="8"/>
        <v>0</v>
      </c>
      <c r="V49" s="930">
        <f t="shared" si="9"/>
        <v>0</v>
      </c>
      <c r="W49" s="928"/>
      <c r="X49" s="928"/>
    </row>
    <row r="50" spans="1:24" ht="13.5" customHeight="1">
      <c r="A50" s="831">
        <v>44</v>
      </c>
      <c r="B50" s="923">
        <f>T(4м!B50)</f>
      </c>
      <c r="C50" s="924">
        <f t="shared" si="2"/>
        <v>0</v>
      </c>
      <c r="D50" s="891">
        <f t="shared" si="3"/>
        <v>0</v>
      </c>
      <c r="E50" s="891">
        <f t="shared" si="4"/>
        <v>0</v>
      </c>
      <c r="F50" s="892">
        <f t="shared" si="5"/>
        <v>0</v>
      </c>
      <c r="G50" s="925"/>
      <c r="H50" s="925"/>
      <c r="I50" s="925"/>
      <c r="J50" s="925"/>
      <c r="K50" s="925"/>
      <c r="L50" s="925"/>
      <c r="M50" s="925"/>
      <c r="N50" s="925"/>
      <c r="O50" s="925"/>
      <c r="P50" s="925"/>
      <c r="Q50" s="925"/>
      <c r="R50" s="925"/>
      <c r="S50" s="929">
        <f t="shared" si="6"/>
        <v>0</v>
      </c>
      <c r="T50" s="930">
        <f t="shared" si="7"/>
        <v>0</v>
      </c>
      <c r="U50" s="930">
        <f t="shared" si="8"/>
        <v>0</v>
      </c>
      <c r="V50" s="930">
        <f t="shared" si="9"/>
        <v>0</v>
      </c>
      <c r="W50" s="928"/>
      <c r="X50" s="928"/>
    </row>
    <row r="51" spans="1:24" ht="13.5">
      <c r="A51" s="831">
        <v>45</v>
      </c>
      <c r="B51" s="923">
        <f>T(4м!B51)</f>
      </c>
      <c r="C51" s="924">
        <f t="shared" si="2"/>
        <v>0</v>
      </c>
      <c r="D51" s="891">
        <f t="shared" si="3"/>
        <v>0</v>
      </c>
      <c r="E51" s="891">
        <f t="shared" si="4"/>
        <v>0</v>
      </c>
      <c r="F51" s="892">
        <f t="shared" si="5"/>
        <v>0</v>
      </c>
      <c r="G51" s="925"/>
      <c r="H51" s="925"/>
      <c r="I51" s="925"/>
      <c r="J51" s="925"/>
      <c r="K51" s="925"/>
      <c r="L51" s="925"/>
      <c r="M51" s="925"/>
      <c r="N51" s="925"/>
      <c r="O51" s="925"/>
      <c r="P51" s="925"/>
      <c r="Q51" s="925"/>
      <c r="R51" s="925"/>
      <c r="S51" s="929">
        <f t="shared" si="6"/>
        <v>0</v>
      </c>
      <c r="T51" s="930">
        <f t="shared" si="7"/>
        <v>0</v>
      </c>
      <c r="U51" s="930">
        <f t="shared" si="8"/>
        <v>0</v>
      </c>
      <c r="V51" s="930">
        <f t="shared" si="9"/>
        <v>0</v>
      </c>
      <c r="W51" s="928"/>
      <c r="X51" s="928"/>
    </row>
    <row r="52" spans="1:24" ht="13.5">
      <c r="A52" s="831">
        <v>46</v>
      </c>
      <c r="B52" s="923">
        <f>T(4м!B52)</f>
      </c>
      <c r="C52" s="924">
        <f t="shared" si="2"/>
        <v>0</v>
      </c>
      <c r="D52" s="891">
        <f t="shared" si="3"/>
        <v>0</v>
      </c>
      <c r="E52" s="891">
        <f t="shared" si="4"/>
        <v>0</v>
      </c>
      <c r="F52" s="892">
        <f t="shared" si="5"/>
        <v>0</v>
      </c>
      <c r="G52" s="925"/>
      <c r="H52" s="925"/>
      <c r="I52" s="925"/>
      <c r="J52" s="925"/>
      <c r="K52" s="925"/>
      <c r="L52" s="925"/>
      <c r="M52" s="925"/>
      <c r="N52" s="925"/>
      <c r="O52" s="925"/>
      <c r="P52" s="925"/>
      <c r="Q52" s="925"/>
      <c r="R52" s="925"/>
      <c r="S52" s="929">
        <f t="shared" si="6"/>
        <v>0</v>
      </c>
      <c r="T52" s="930">
        <f t="shared" si="7"/>
        <v>0</v>
      </c>
      <c r="U52" s="930">
        <f t="shared" si="8"/>
        <v>0</v>
      </c>
      <c r="V52" s="930">
        <f t="shared" si="9"/>
        <v>0</v>
      </c>
      <c r="W52" s="928"/>
      <c r="X52" s="928"/>
    </row>
    <row r="53" spans="1:24" ht="12" customHeight="1">
      <c r="A53" s="831">
        <v>47</v>
      </c>
      <c r="B53" s="923">
        <f>T(4м!B53)</f>
      </c>
      <c r="C53" s="924">
        <f t="shared" si="2"/>
        <v>0</v>
      </c>
      <c r="D53" s="891">
        <f t="shared" si="3"/>
        <v>0</v>
      </c>
      <c r="E53" s="891">
        <f t="shared" si="4"/>
        <v>0</v>
      </c>
      <c r="F53" s="892">
        <f t="shared" si="5"/>
        <v>0</v>
      </c>
      <c r="G53" s="925"/>
      <c r="H53" s="925"/>
      <c r="I53" s="925"/>
      <c r="J53" s="925"/>
      <c r="K53" s="925"/>
      <c r="L53" s="925"/>
      <c r="M53" s="925"/>
      <c r="N53" s="925"/>
      <c r="O53" s="925"/>
      <c r="P53" s="925"/>
      <c r="Q53" s="925"/>
      <c r="R53" s="925"/>
      <c r="S53" s="929">
        <f t="shared" si="6"/>
        <v>0</v>
      </c>
      <c r="T53" s="930">
        <f t="shared" si="7"/>
        <v>0</v>
      </c>
      <c r="U53" s="930">
        <f t="shared" si="8"/>
        <v>0</v>
      </c>
      <c r="V53" s="930">
        <f t="shared" si="9"/>
        <v>0</v>
      </c>
      <c r="W53" s="928"/>
      <c r="X53" s="928"/>
    </row>
    <row r="54" spans="1:24" ht="13.5">
      <c r="A54" s="831">
        <v>48</v>
      </c>
      <c r="B54" s="923">
        <f>T(4м!B54)</f>
      </c>
      <c r="C54" s="924">
        <f t="shared" si="2"/>
        <v>0</v>
      </c>
      <c r="D54" s="891">
        <f t="shared" si="3"/>
        <v>0</v>
      </c>
      <c r="E54" s="891">
        <f t="shared" si="4"/>
        <v>0</v>
      </c>
      <c r="F54" s="892">
        <f t="shared" si="5"/>
        <v>0</v>
      </c>
      <c r="G54" s="925"/>
      <c r="H54" s="925"/>
      <c r="I54" s="925"/>
      <c r="J54" s="925"/>
      <c r="K54" s="925"/>
      <c r="L54" s="925"/>
      <c r="M54" s="925"/>
      <c r="N54" s="925"/>
      <c r="O54" s="925"/>
      <c r="P54" s="925"/>
      <c r="Q54" s="925"/>
      <c r="R54" s="925"/>
      <c r="S54" s="929">
        <f t="shared" si="6"/>
        <v>0</v>
      </c>
      <c r="T54" s="930">
        <f t="shared" si="7"/>
        <v>0</v>
      </c>
      <c r="U54" s="930">
        <f t="shared" si="8"/>
        <v>0</v>
      </c>
      <c r="V54" s="930">
        <f t="shared" si="9"/>
        <v>0</v>
      </c>
      <c r="W54" s="928"/>
      <c r="X54" s="928"/>
    </row>
    <row r="55" spans="1:24" ht="13.5">
      <c r="A55" s="831">
        <v>49</v>
      </c>
      <c r="B55" s="923">
        <f>T(4м!B55)</f>
      </c>
      <c r="C55" s="924">
        <f t="shared" si="2"/>
        <v>0</v>
      </c>
      <c r="D55" s="891">
        <f t="shared" si="3"/>
        <v>0</v>
      </c>
      <c r="E55" s="891">
        <f t="shared" si="4"/>
        <v>0</v>
      </c>
      <c r="F55" s="892">
        <f t="shared" si="5"/>
        <v>0</v>
      </c>
      <c r="G55" s="925"/>
      <c r="H55" s="925"/>
      <c r="I55" s="925"/>
      <c r="J55" s="925"/>
      <c r="K55" s="925"/>
      <c r="L55" s="925"/>
      <c r="M55" s="925"/>
      <c r="N55" s="925"/>
      <c r="O55" s="925"/>
      <c r="P55" s="925"/>
      <c r="Q55" s="925"/>
      <c r="R55" s="925"/>
      <c r="S55" s="929">
        <f t="shared" si="6"/>
        <v>0</v>
      </c>
      <c r="T55" s="930">
        <f t="shared" si="7"/>
        <v>0</v>
      </c>
      <c r="U55" s="930">
        <f t="shared" si="8"/>
        <v>0</v>
      </c>
      <c r="V55" s="930">
        <f t="shared" si="9"/>
        <v>0</v>
      </c>
      <c r="W55" s="928"/>
      <c r="X55" s="928"/>
    </row>
    <row r="56" spans="1:24" ht="13.5">
      <c r="A56" s="831">
        <v>50</v>
      </c>
      <c r="B56" s="923">
        <f>T(4м!B56)</f>
      </c>
      <c r="C56" s="924">
        <f t="shared" si="2"/>
        <v>0</v>
      </c>
      <c r="D56" s="891">
        <f t="shared" si="3"/>
        <v>0</v>
      </c>
      <c r="E56" s="891">
        <f t="shared" si="4"/>
        <v>0</v>
      </c>
      <c r="F56" s="892">
        <f t="shared" si="5"/>
        <v>0</v>
      </c>
      <c r="G56" s="925"/>
      <c r="H56" s="925"/>
      <c r="I56" s="925"/>
      <c r="J56" s="925"/>
      <c r="K56" s="925"/>
      <c r="L56" s="925"/>
      <c r="M56" s="925"/>
      <c r="N56" s="925"/>
      <c r="O56" s="925"/>
      <c r="P56" s="925"/>
      <c r="Q56" s="925"/>
      <c r="R56" s="925"/>
      <c r="S56" s="926">
        <f t="shared" si="6"/>
        <v>0</v>
      </c>
      <c r="T56" s="927">
        <f t="shared" si="7"/>
        <v>0</v>
      </c>
      <c r="U56" s="927">
        <f t="shared" si="8"/>
        <v>0</v>
      </c>
      <c r="V56" s="927">
        <f t="shared" si="9"/>
        <v>0</v>
      </c>
      <c r="W56" s="928"/>
      <c r="X56" s="928"/>
    </row>
    <row r="57" spans="1:24" ht="13.5">
      <c r="A57" s="931"/>
      <c r="B57" s="610"/>
      <c r="C57" s="932"/>
      <c r="D57" s="932"/>
      <c r="E57" s="932"/>
      <c r="F57" s="932"/>
      <c r="G57" s="933"/>
      <c r="H57" s="933"/>
      <c r="I57" s="933"/>
      <c r="J57" s="933"/>
      <c r="K57" s="933"/>
      <c r="L57" s="933"/>
      <c r="M57" s="933"/>
      <c r="N57" s="933"/>
      <c r="O57" s="933"/>
      <c r="P57" s="933" t="s">
        <v>296</v>
      </c>
      <c r="Q57" s="933"/>
      <c r="R57" s="933"/>
      <c r="S57" s="934">
        <f>SUM(S7:S56)</f>
        <v>2</v>
      </c>
      <c r="T57" s="934">
        <f>SUM(T7:T56)</f>
        <v>0</v>
      </c>
      <c r="U57" s="934">
        <f>SUM(U7:U56)</f>
        <v>2</v>
      </c>
      <c r="V57" s="934">
        <f>SUM(V7:V56)</f>
        <v>0</v>
      </c>
      <c r="W57" s="935"/>
      <c r="X57" s="935"/>
    </row>
    <row r="58" spans="1:24" ht="12.75">
      <c r="A58" s="872">
        <v>1</v>
      </c>
      <c r="B58" s="871">
        <v>2</v>
      </c>
      <c r="C58" s="875">
        <v>3</v>
      </c>
      <c r="D58" s="875">
        <v>4</v>
      </c>
      <c r="E58" s="875">
        <v>5</v>
      </c>
      <c r="F58" s="875">
        <v>6</v>
      </c>
      <c r="G58" s="871">
        <v>6</v>
      </c>
      <c r="H58" s="871">
        <v>7</v>
      </c>
      <c r="I58" s="871">
        <v>8</v>
      </c>
      <c r="J58" s="871">
        <v>9</v>
      </c>
      <c r="K58" s="871">
        <v>10</v>
      </c>
      <c r="L58" s="871">
        <v>11</v>
      </c>
      <c r="M58" s="871">
        <v>12</v>
      </c>
      <c r="N58" s="871">
        <v>13</v>
      </c>
      <c r="O58" s="871">
        <v>14</v>
      </c>
      <c r="P58" s="871">
        <v>15</v>
      </c>
      <c r="Q58" s="871">
        <v>16</v>
      </c>
      <c r="R58" s="871">
        <v>17</v>
      </c>
      <c r="S58" s="936">
        <v>18</v>
      </c>
      <c r="T58" s="936">
        <v>19</v>
      </c>
      <c r="U58" s="936">
        <v>20</v>
      </c>
      <c r="V58" s="936">
        <v>21</v>
      </c>
      <c r="W58" s="876"/>
      <c r="X58" s="876"/>
    </row>
    <row r="59" spans="1:24" s="938" customFormat="1" ht="25.5" customHeight="1">
      <c r="A59" s="937" t="s">
        <v>230</v>
      </c>
      <c r="B59" s="937" t="s">
        <v>263</v>
      </c>
      <c r="C59" s="805" t="s">
        <v>297</v>
      </c>
      <c r="D59" s="805" t="s">
        <v>298</v>
      </c>
      <c r="E59" s="805" t="s">
        <v>299</v>
      </c>
      <c r="F59" s="805" t="s">
        <v>236</v>
      </c>
      <c r="G59" s="805" t="s">
        <v>292</v>
      </c>
      <c r="H59" s="805" t="s">
        <v>293</v>
      </c>
      <c r="I59" s="805" t="s">
        <v>294</v>
      </c>
      <c r="J59" s="805" t="s">
        <v>295</v>
      </c>
      <c r="K59" s="805" t="s">
        <v>292</v>
      </c>
      <c r="L59" s="805" t="s">
        <v>293</v>
      </c>
      <c r="M59" s="805" t="s">
        <v>294</v>
      </c>
      <c r="N59" s="805" t="s">
        <v>295</v>
      </c>
      <c r="O59" s="805" t="s">
        <v>292</v>
      </c>
      <c r="P59" s="805" t="s">
        <v>293</v>
      </c>
      <c r="Q59" s="805" t="s">
        <v>294</v>
      </c>
      <c r="R59" s="805" t="s">
        <v>295</v>
      </c>
      <c r="S59" s="805" t="s">
        <v>292</v>
      </c>
      <c r="T59" s="805" t="s">
        <v>293</v>
      </c>
      <c r="U59" s="805" t="s">
        <v>294</v>
      </c>
      <c r="V59" s="805" t="s">
        <v>295</v>
      </c>
      <c r="W59" s="914" t="s">
        <v>288</v>
      </c>
      <c r="X59" s="914"/>
    </row>
    <row r="60" spans="1:24" ht="13.5" customHeight="1">
      <c r="A60" s="937"/>
      <c r="B60" s="937"/>
      <c r="C60" s="939" t="s">
        <v>264</v>
      </c>
      <c r="D60" s="939"/>
      <c r="E60" s="939"/>
      <c r="F60" s="939"/>
      <c r="G60" s="940" t="s">
        <v>300</v>
      </c>
      <c r="H60" s="940"/>
      <c r="I60" s="940"/>
      <c r="J60" s="940"/>
      <c r="K60" s="940" t="s">
        <v>301</v>
      </c>
      <c r="L60" s="940"/>
      <c r="M60" s="940"/>
      <c r="N60" s="940"/>
      <c r="O60" s="940" t="s">
        <v>302</v>
      </c>
      <c r="P60" s="940"/>
      <c r="Q60" s="940"/>
      <c r="R60" s="940"/>
      <c r="S60" s="940" t="s">
        <v>287</v>
      </c>
      <c r="T60" s="940"/>
      <c r="U60" s="940"/>
      <c r="V60" s="940"/>
      <c r="W60" s="914"/>
      <c r="X60" s="914"/>
    </row>
  </sheetData>
  <sheetProtection password="CC31" sheet="1" objects="1" scenarios="1"/>
  <mergeCells count="66">
    <mergeCell ref="A3:A4"/>
    <mergeCell ref="B3:B4"/>
    <mergeCell ref="C3:F3"/>
    <mergeCell ref="G3:J3"/>
    <mergeCell ref="K3:N3"/>
    <mergeCell ref="O3:R3"/>
    <mergeCell ref="S3:V3"/>
    <mergeCell ref="W3:X4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W42:X42"/>
    <mergeCell ref="W43:X43"/>
    <mergeCell ref="W44:X44"/>
    <mergeCell ref="W45:X45"/>
    <mergeCell ref="W46:X46"/>
    <mergeCell ref="W47:X47"/>
    <mergeCell ref="W48:X48"/>
    <mergeCell ref="W49:X49"/>
    <mergeCell ref="W50:X50"/>
    <mergeCell ref="W51:X51"/>
    <mergeCell ref="W52:X52"/>
    <mergeCell ref="W53:X53"/>
    <mergeCell ref="W54:X54"/>
    <mergeCell ref="W55:X55"/>
    <mergeCell ref="W56:X56"/>
    <mergeCell ref="A59:A60"/>
    <mergeCell ref="B59:B60"/>
    <mergeCell ref="W59:X60"/>
    <mergeCell ref="C60:F60"/>
    <mergeCell ref="G60:J60"/>
    <mergeCell ref="K60:N60"/>
    <mergeCell ref="O60:R60"/>
    <mergeCell ref="S60:V60"/>
  </mergeCells>
  <printOptions/>
  <pageMargins left="0.39375" right="0.39375" top="0.39375" bottom="0.19652777777777777" header="0.5118055555555555" footer="0.5118055555555555"/>
  <pageSetup horizontalDpi="300" verticalDpi="300" orientation="landscape" paperSize="9" scale="6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zoomScale="86" zoomScaleNormal="86" zoomScaleSheetLayoutView="100" workbookViewId="0" topLeftCell="A1">
      <pane ySplit="65535" topLeftCell="A1" activePane="topLeft" state="split"/>
      <selection pane="topLeft" activeCell="I23" sqref="I23"/>
      <selection pane="bottomLeft" activeCell="A1" sqref="A1"/>
    </sheetView>
  </sheetViews>
  <sheetFormatPr defaultColWidth="9.00390625" defaultRowHeight="18" customHeight="1"/>
  <cols>
    <col min="1" max="1" width="3.75390625" style="737" customWidth="1"/>
    <col min="2" max="2" width="24.375" style="737" customWidth="1"/>
    <col min="3" max="3" width="8.75390625" style="737" customWidth="1"/>
    <col min="4" max="4" width="9.25390625" style="737" customWidth="1"/>
    <col min="5" max="5" width="8.375" style="737" customWidth="1"/>
    <col min="6" max="6" width="8.75390625" style="737" customWidth="1"/>
    <col min="7" max="7" width="9.375" style="737" customWidth="1"/>
    <col min="8" max="8" width="8.00390625" style="737" customWidth="1"/>
    <col min="9" max="9" width="8.75390625" style="0" customWidth="1"/>
    <col min="10" max="10" width="8.125" style="0" customWidth="1"/>
    <col min="11" max="11" width="8.00390625" style="0" customWidth="1"/>
    <col min="12" max="12" width="7.75390625" style="0" customWidth="1"/>
  </cols>
  <sheetData>
    <row r="1" spans="1:12" ht="18.75" customHeight="1">
      <c r="A1" s="941"/>
      <c r="K1" s="863"/>
      <c r="L1" s="942" t="s">
        <v>303</v>
      </c>
    </row>
    <row r="2" spans="1:13" ht="12.75" customHeight="1">
      <c r="A2" s="943" t="s">
        <v>304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</row>
    <row r="3" spans="2:8" s="944" customFormat="1" ht="19.5" customHeight="1">
      <c r="B3" s="739">
        <f>T(2пп!B2)</f>
      </c>
      <c r="C3" s="435"/>
      <c r="D3" s="436"/>
      <c r="E3" s="438" t="str">
        <f>2пп!K2</f>
        <v>2011-2012 н.р.</v>
      </c>
      <c r="F3" s="747"/>
      <c r="G3" s="422"/>
      <c r="H3" s="911"/>
    </row>
    <row r="4" spans="1:12" s="949" customFormat="1" ht="14.25" customHeight="1">
      <c r="A4" s="945" t="s">
        <v>230</v>
      </c>
      <c r="B4" s="946" t="s">
        <v>305</v>
      </c>
      <c r="C4" s="947" t="s">
        <v>306</v>
      </c>
      <c r="D4" s="947"/>
      <c r="E4" s="947"/>
      <c r="F4" s="947"/>
      <c r="G4" s="947"/>
      <c r="H4" s="947"/>
      <c r="I4" s="948" t="s">
        <v>307</v>
      </c>
      <c r="J4" s="948"/>
      <c r="K4" s="948"/>
      <c r="L4" s="948"/>
    </row>
    <row r="5" spans="1:12" s="954" customFormat="1" ht="84.75" customHeight="1">
      <c r="A5" s="945"/>
      <c r="B5" s="946"/>
      <c r="C5" s="950" t="s">
        <v>308</v>
      </c>
      <c r="D5" s="951" t="s">
        <v>309</v>
      </c>
      <c r="E5" s="952" t="s">
        <v>310</v>
      </c>
      <c r="F5" s="952" t="s">
        <v>311</v>
      </c>
      <c r="G5" s="952" t="s">
        <v>312</v>
      </c>
      <c r="H5" s="953" t="s">
        <v>313</v>
      </c>
      <c r="I5" s="950" t="s">
        <v>314</v>
      </c>
      <c r="J5" s="951" t="s">
        <v>315</v>
      </c>
      <c r="K5" s="952" t="s">
        <v>312</v>
      </c>
      <c r="L5" s="952" t="s">
        <v>313</v>
      </c>
    </row>
    <row r="6" spans="1:12" s="425" customFormat="1" ht="12.75" customHeight="1">
      <c r="A6" s="955">
        <v>1</v>
      </c>
      <c r="B6" s="956">
        <v>2</v>
      </c>
      <c r="C6" s="957">
        <v>3</v>
      </c>
      <c r="D6" s="958">
        <v>4</v>
      </c>
      <c r="E6" s="957">
        <v>5</v>
      </c>
      <c r="F6" s="957">
        <v>6</v>
      </c>
      <c r="G6" s="957">
        <v>7</v>
      </c>
      <c r="H6" s="959">
        <v>8</v>
      </c>
      <c r="I6" s="957">
        <v>9</v>
      </c>
      <c r="J6" s="958">
        <v>10</v>
      </c>
      <c r="K6" s="957">
        <v>11</v>
      </c>
      <c r="L6" s="957">
        <v>12</v>
      </c>
    </row>
    <row r="7" spans="1:12" s="966" customFormat="1" ht="12" customHeight="1">
      <c r="A7" s="960" t="s">
        <v>316</v>
      </c>
      <c r="B7" s="961"/>
      <c r="C7" s="962">
        <f aca="true" t="shared" si="0" ref="C7:H7">C8/$C8</f>
        <v>1</v>
      </c>
      <c r="D7" s="963">
        <f t="shared" si="0"/>
        <v>0</v>
      </c>
      <c r="E7" s="964">
        <f t="shared" si="0"/>
        <v>0.2</v>
      </c>
      <c r="F7" s="964">
        <f t="shared" si="0"/>
        <v>0.2</v>
      </c>
      <c r="G7" s="964">
        <f t="shared" si="0"/>
        <v>0.6</v>
      </c>
      <c r="H7" s="965">
        <f t="shared" si="0"/>
        <v>0</v>
      </c>
      <c r="I7" s="962" t="e">
        <f>I8/$I8</f>
        <v>#DIV/0!</v>
      </c>
      <c r="J7" s="963" t="e">
        <f>J8/$I8</f>
        <v>#DIV/0!</v>
      </c>
      <c r="K7" s="964" t="e">
        <f>K8/$I8</f>
        <v>#DIV/0!</v>
      </c>
      <c r="L7" s="964" t="e">
        <f>L8/$I8</f>
        <v>#DIV/0!</v>
      </c>
    </row>
    <row r="8" spans="1:12" s="421" customFormat="1" ht="15.75" customHeight="1">
      <c r="A8" s="967"/>
      <c r="B8" s="968" t="s">
        <v>255</v>
      </c>
      <c r="C8" s="969">
        <f>SUM(C9:C58)</f>
        <v>5</v>
      </c>
      <c r="D8" s="970">
        <f aca="true" t="shared" si="1" ref="D8:L8">SUM(D9:D58)</f>
        <v>0</v>
      </c>
      <c r="E8" s="969">
        <f t="shared" si="1"/>
        <v>1</v>
      </c>
      <c r="F8" s="969">
        <f t="shared" si="1"/>
        <v>1</v>
      </c>
      <c r="G8" s="969">
        <f t="shared" si="1"/>
        <v>3</v>
      </c>
      <c r="H8" s="971">
        <f t="shared" si="1"/>
        <v>0</v>
      </c>
      <c r="I8" s="969">
        <f t="shared" si="1"/>
        <v>0</v>
      </c>
      <c r="J8" s="970">
        <f t="shared" si="1"/>
        <v>0</v>
      </c>
      <c r="K8" s="969">
        <f t="shared" si="1"/>
        <v>0</v>
      </c>
      <c r="L8" s="969">
        <f t="shared" si="1"/>
        <v>0</v>
      </c>
    </row>
    <row r="9" spans="1:12" ht="12.75" customHeight="1">
      <c r="A9" s="972">
        <v>1</v>
      </c>
      <c r="B9" s="973" t="str">
        <f>T(4м!B7)</f>
        <v>Обласний центр практичної психології і соціальної роботи</v>
      </c>
      <c r="C9" s="974">
        <f aca="true" t="shared" si="2" ref="C9:C41">SUM(D9:H9)</f>
        <v>0</v>
      </c>
      <c r="D9" s="893"/>
      <c r="E9" s="893"/>
      <c r="F9" s="893"/>
      <c r="G9" s="893"/>
      <c r="H9" s="893"/>
      <c r="I9" s="974">
        <f aca="true" t="shared" si="3" ref="I9:I41">SUM(J9:L9)</f>
        <v>0</v>
      </c>
      <c r="J9" s="893"/>
      <c r="K9" s="893"/>
      <c r="L9" s="893"/>
    </row>
    <row r="10" spans="1:12" ht="12.75" customHeight="1">
      <c r="A10" s="975">
        <v>2</v>
      </c>
      <c r="B10" s="976" t="str">
        <f>T(4м!B8)</f>
        <v>Спеціальні школи-інтернати (обласної комунальної власності)</v>
      </c>
      <c r="C10" s="977">
        <f t="shared" si="2"/>
        <v>0</v>
      </c>
      <c r="D10" s="893"/>
      <c r="E10" s="893"/>
      <c r="F10" s="893"/>
      <c r="G10" s="893"/>
      <c r="H10" s="893"/>
      <c r="I10" s="977">
        <f t="shared" si="3"/>
        <v>0</v>
      </c>
      <c r="J10" s="893"/>
      <c r="K10" s="893"/>
      <c r="L10" s="893"/>
    </row>
    <row r="11" spans="1:12" ht="12.75" customHeight="1">
      <c r="A11" s="975">
        <v>3</v>
      </c>
      <c r="B11" s="976" t="str">
        <f>T(4м!B9)</f>
        <v>ПТНЗ</v>
      </c>
      <c r="C11" s="977">
        <f t="shared" si="2"/>
        <v>0</v>
      </c>
      <c r="D11" s="893"/>
      <c r="E11" s="893"/>
      <c r="F11" s="893"/>
      <c r="G11" s="893"/>
      <c r="H11" s="893"/>
      <c r="I11" s="977">
        <f t="shared" si="3"/>
        <v>0</v>
      </c>
      <c r="J11" s="893"/>
      <c r="K11" s="893"/>
      <c r="L11" s="893"/>
    </row>
    <row r="12" spans="1:12" ht="12.75" customHeight="1">
      <c r="A12" s="975">
        <v>4</v>
      </c>
      <c r="B12" s="976" t="str">
        <f>T(4м!B10)</f>
        <v>ВНЗ I-II рівня акредитації</v>
      </c>
      <c r="C12" s="977">
        <f t="shared" si="2"/>
        <v>0</v>
      </c>
      <c r="D12" s="893"/>
      <c r="E12" s="893"/>
      <c r="F12" s="893"/>
      <c r="G12" s="893"/>
      <c r="H12" s="893"/>
      <c r="I12" s="977">
        <f t="shared" si="3"/>
        <v>0</v>
      </c>
      <c r="J12" s="893"/>
      <c r="K12" s="893"/>
      <c r="L12" s="893"/>
    </row>
    <row r="13" spans="1:12" ht="14.25" customHeight="1">
      <c r="A13" s="975">
        <v>5</v>
      </c>
      <c r="B13" s="976" t="str">
        <f>T(4м!B11)</f>
        <v>Гребінківський</v>
      </c>
      <c r="C13" s="977">
        <f t="shared" si="2"/>
        <v>5</v>
      </c>
      <c r="D13" s="893">
        <v>0</v>
      </c>
      <c r="E13" s="893">
        <v>1</v>
      </c>
      <c r="F13" s="893">
        <v>1</v>
      </c>
      <c r="G13" s="893">
        <v>3</v>
      </c>
      <c r="H13" s="893">
        <v>0</v>
      </c>
      <c r="I13" s="977">
        <f t="shared" si="3"/>
        <v>0</v>
      </c>
      <c r="J13" s="893">
        <v>0</v>
      </c>
      <c r="K13" s="893">
        <v>0</v>
      </c>
      <c r="L13" s="893">
        <v>0</v>
      </c>
    </row>
    <row r="14" spans="1:12" ht="12.75" customHeight="1">
      <c r="A14" s="975">
        <v>6</v>
      </c>
      <c r="B14" s="976">
        <f>T(4м!B12)</f>
      </c>
      <c r="C14" s="977">
        <f t="shared" si="2"/>
        <v>0</v>
      </c>
      <c r="D14" s="893"/>
      <c r="E14" s="893"/>
      <c r="F14" s="893"/>
      <c r="G14" s="893"/>
      <c r="H14" s="893"/>
      <c r="I14" s="977">
        <f t="shared" si="3"/>
        <v>0</v>
      </c>
      <c r="J14" s="893"/>
      <c r="K14" s="893"/>
      <c r="L14" s="893"/>
    </row>
    <row r="15" spans="1:12" ht="12.75" customHeight="1">
      <c r="A15" s="975">
        <v>7</v>
      </c>
      <c r="B15" s="976">
        <f>T(4м!B13)</f>
      </c>
      <c r="C15" s="977">
        <f t="shared" si="2"/>
        <v>0</v>
      </c>
      <c r="D15" s="893"/>
      <c r="E15" s="893"/>
      <c r="F15" s="893"/>
      <c r="G15" s="893"/>
      <c r="H15" s="893"/>
      <c r="I15" s="977">
        <f t="shared" si="3"/>
        <v>0</v>
      </c>
      <c r="J15" s="893"/>
      <c r="K15" s="893"/>
      <c r="L15" s="893"/>
    </row>
    <row r="16" spans="1:12" ht="12.75" customHeight="1">
      <c r="A16" s="975">
        <v>8</v>
      </c>
      <c r="B16" s="976">
        <f>T(4м!B14)</f>
      </c>
      <c r="C16" s="977">
        <f t="shared" si="2"/>
        <v>0</v>
      </c>
      <c r="D16" s="893"/>
      <c r="E16" s="893"/>
      <c r="F16" s="893"/>
      <c r="G16" s="893"/>
      <c r="H16" s="893"/>
      <c r="I16" s="977">
        <f t="shared" si="3"/>
        <v>0</v>
      </c>
      <c r="J16" s="893"/>
      <c r="K16" s="893"/>
      <c r="L16" s="893"/>
    </row>
    <row r="17" spans="1:12" ht="12.75" customHeight="1">
      <c r="A17" s="975">
        <v>9</v>
      </c>
      <c r="B17" s="976">
        <f>T(4м!B15)</f>
      </c>
      <c r="C17" s="977">
        <f t="shared" si="2"/>
        <v>0</v>
      </c>
      <c r="D17" s="893"/>
      <c r="E17" s="893"/>
      <c r="F17" s="893"/>
      <c r="G17" s="893"/>
      <c r="H17" s="893"/>
      <c r="I17" s="977">
        <f t="shared" si="3"/>
        <v>0</v>
      </c>
      <c r="J17" s="893"/>
      <c r="K17" s="893"/>
      <c r="L17" s="893"/>
    </row>
    <row r="18" spans="1:12" ht="12.75" customHeight="1">
      <c r="A18" s="975">
        <v>10</v>
      </c>
      <c r="B18" s="976">
        <f>T(4м!B16)</f>
      </c>
      <c r="C18" s="977">
        <f t="shared" si="2"/>
        <v>0</v>
      </c>
      <c r="D18" s="893"/>
      <c r="E18" s="893"/>
      <c r="F18" s="893"/>
      <c r="G18" s="893"/>
      <c r="H18" s="893"/>
      <c r="I18" s="977">
        <f t="shared" si="3"/>
        <v>0</v>
      </c>
      <c r="J18" s="893"/>
      <c r="K18" s="893"/>
      <c r="L18" s="893"/>
    </row>
    <row r="19" spans="1:12" ht="12.75" customHeight="1">
      <c r="A19" s="975">
        <v>11</v>
      </c>
      <c r="B19" s="976">
        <f>T(4м!B17)</f>
      </c>
      <c r="C19" s="977">
        <f t="shared" si="2"/>
        <v>0</v>
      </c>
      <c r="D19" s="893"/>
      <c r="E19" s="893"/>
      <c r="F19" s="893"/>
      <c r="G19" s="893"/>
      <c r="H19" s="893"/>
      <c r="I19" s="977">
        <f t="shared" si="3"/>
        <v>0</v>
      </c>
      <c r="J19" s="893"/>
      <c r="K19" s="893"/>
      <c r="L19" s="893"/>
    </row>
    <row r="20" spans="1:12" ht="12.75" customHeight="1">
      <c r="A20" s="975">
        <v>12</v>
      </c>
      <c r="B20" s="976">
        <f>T(4м!B18)</f>
      </c>
      <c r="C20" s="977">
        <f t="shared" si="2"/>
        <v>0</v>
      </c>
      <c r="D20" s="893"/>
      <c r="E20" s="893"/>
      <c r="F20" s="893"/>
      <c r="G20" s="893"/>
      <c r="H20" s="893"/>
      <c r="I20" s="977">
        <f t="shared" si="3"/>
        <v>0</v>
      </c>
      <c r="J20" s="893"/>
      <c r="K20" s="893"/>
      <c r="L20" s="893"/>
    </row>
    <row r="21" spans="1:12" ht="12.75" customHeight="1">
      <c r="A21" s="975">
        <v>13</v>
      </c>
      <c r="B21" s="976">
        <f>T(4м!B19)</f>
      </c>
      <c r="C21" s="977">
        <f t="shared" si="2"/>
        <v>0</v>
      </c>
      <c r="D21" s="893"/>
      <c r="E21" s="893"/>
      <c r="F21" s="893"/>
      <c r="G21" s="893"/>
      <c r="H21" s="893"/>
      <c r="I21" s="977">
        <f t="shared" si="3"/>
        <v>0</v>
      </c>
      <c r="J21" s="893"/>
      <c r="K21" s="893"/>
      <c r="L21" s="893"/>
    </row>
    <row r="22" spans="1:12" ht="12.75" customHeight="1">
      <c r="A22" s="975">
        <v>14</v>
      </c>
      <c r="B22" s="976">
        <f>T(4м!B20)</f>
      </c>
      <c r="C22" s="977">
        <f t="shared" si="2"/>
        <v>0</v>
      </c>
      <c r="D22" s="893"/>
      <c r="E22" s="893"/>
      <c r="F22" s="893"/>
      <c r="G22" s="893"/>
      <c r="H22" s="893"/>
      <c r="I22" s="977">
        <f t="shared" si="3"/>
        <v>0</v>
      </c>
      <c r="J22" s="893"/>
      <c r="K22" s="893"/>
      <c r="L22" s="893"/>
    </row>
    <row r="23" spans="1:12" ht="12.75" customHeight="1">
      <c r="A23" s="975">
        <v>15</v>
      </c>
      <c r="B23" s="976">
        <f>T(4м!B21)</f>
      </c>
      <c r="C23" s="977">
        <f>SUM(D23:H23)</f>
        <v>0</v>
      </c>
      <c r="D23" s="893"/>
      <c r="E23" s="893"/>
      <c r="F23" s="893"/>
      <c r="G23" s="893"/>
      <c r="H23" s="893"/>
      <c r="I23" s="977">
        <f t="shared" si="3"/>
        <v>0</v>
      </c>
      <c r="J23" s="893"/>
      <c r="K23" s="893"/>
      <c r="L23" s="893"/>
    </row>
    <row r="24" spans="1:12" ht="12.75" customHeight="1">
      <c r="A24" s="975">
        <v>16</v>
      </c>
      <c r="B24" s="976">
        <f>T(4м!B22)</f>
      </c>
      <c r="C24" s="977">
        <f t="shared" si="2"/>
        <v>0</v>
      </c>
      <c r="D24" s="893"/>
      <c r="E24" s="893"/>
      <c r="F24" s="893"/>
      <c r="G24" s="893"/>
      <c r="H24" s="893"/>
      <c r="I24" s="977">
        <f t="shared" si="3"/>
        <v>0</v>
      </c>
      <c r="J24" s="893"/>
      <c r="K24" s="893"/>
      <c r="L24" s="893"/>
    </row>
    <row r="25" spans="1:12" ht="12.75" customHeight="1">
      <c r="A25" s="975">
        <v>17</v>
      </c>
      <c r="B25" s="976">
        <f>T(4м!B23)</f>
      </c>
      <c r="C25" s="977">
        <f t="shared" si="2"/>
        <v>0</v>
      </c>
      <c r="D25" s="893"/>
      <c r="E25" s="893"/>
      <c r="F25" s="893"/>
      <c r="G25" s="893"/>
      <c r="H25" s="893"/>
      <c r="I25" s="977">
        <f t="shared" si="3"/>
        <v>0</v>
      </c>
      <c r="J25" s="893"/>
      <c r="K25" s="893"/>
      <c r="L25" s="893"/>
    </row>
    <row r="26" spans="1:12" ht="12.75" customHeight="1">
      <c r="A26" s="975">
        <v>18</v>
      </c>
      <c r="B26" s="976">
        <f>T(4м!B24)</f>
      </c>
      <c r="C26" s="977">
        <f t="shared" si="2"/>
        <v>0</v>
      </c>
      <c r="D26" s="893"/>
      <c r="E26" s="893"/>
      <c r="F26" s="893"/>
      <c r="G26" s="893"/>
      <c r="H26" s="893"/>
      <c r="I26" s="977">
        <f t="shared" si="3"/>
        <v>0</v>
      </c>
      <c r="J26" s="893"/>
      <c r="K26" s="893"/>
      <c r="L26" s="893"/>
    </row>
    <row r="27" spans="1:12" ht="12.75" customHeight="1">
      <c r="A27" s="975">
        <v>19</v>
      </c>
      <c r="B27" s="976">
        <f>T(4м!B25)</f>
      </c>
      <c r="C27" s="977">
        <f t="shared" si="2"/>
        <v>0</v>
      </c>
      <c r="D27" s="893"/>
      <c r="E27" s="893"/>
      <c r="F27" s="893"/>
      <c r="G27" s="893"/>
      <c r="H27" s="893"/>
      <c r="I27" s="977">
        <f t="shared" si="3"/>
        <v>0</v>
      </c>
      <c r="J27" s="893"/>
      <c r="K27" s="893"/>
      <c r="L27" s="893"/>
    </row>
    <row r="28" spans="1:12" ht="12.75" customHeight="1">
      <c r="A28" s="975">
        <v>20</v>
      </c>
      <c r="B28" s="976">
        <f>T(4м!B26)</f>
      </c>
      <c r="C28" s="977">
        <f t="shared" si="2"/>
        <v>0</v>
      </c>
      <c r="D28" s="893"/>
      <c r="E28" s="893"/>
      <c r="F28" s="893"/>
      <c r="G28" s="893"/>
      <c r="H28" s="893"/>
      <c r="I28" s="977">
        <f t="shared" si="3"/>
        <v>0</v>
      </c>
      <c r="J28" s="893"/>
      <c r="K28" s="893"/>
      <c r="L28" s="893"/>
    </row>
    <row r="29" spans="1:12" ht="12.75" customHeight="1">
      <c r="A29" s="975">
        <v>21</v>
      </c>
      <c r="B29" s="976">
        <f>T(4м!B27)</f>
      </c>
      <c r="C29" s="977">
        <f t="shared" si="2"/>
        <v>0</v>
      </c>
      <c r="D29" s="893"/>
      <c r="E29" s="893"/>
      <c r="F29" s="893"/>
      <c r="G29" s="893"/>
      <c r="H29" s="893"/>
      <c r="I29" s="977">
        <f t="shared" si="3"/>
        <v>0</v>
      </c>
      <c r="J29" s="893"/>
      <c r="K29" s="893"/>
      <c r="L29" s="893"/>
    </row>
    <row r="30" spans="1:12" ht="12.75" customHeight="1">
      <c r="A30" s="975">
        <v>22</v>
      </c>
      <c r="B30" s="976">
        <f>T(4м!B28)</f>
      </c>
      <c r="C30" s="977">
        <f t="shared" si="2"/>
        <v>0</v>
      </c>
      <c r="D30" s="893"/>
      <c r="E30" s="893"/>
      <c r="F30" s="893"/>
      <c r="G30" s="893"/>
      <c r="H30" s="893"/>
      <c r="I30" s="977">
        <f t="shared" si="3"/>
        <v>0</v>
      </c>
      <c r="J30" s="893"/>
      <c r="K30" s="893"/>
      <c r="L30" s="893"/>
    </row>
    <row r="31" spans="1:12" ht="12.75" customHeight="1">
      <c r="A31" s="975">
        <v>23</v>
      </c>
      <c r="B31" s="976">
        <f>T(4м!B29)</f>
      </c>
      <c r="C31" s="977">
        <f t="shared" si="2"/>
        <v>0</v>
      </c>
      <c r="D31" s="893"/>
      <c r="E31" s="893"/>
      <c r="F31" s="893"/>
      <c r="G31" s="893"/>
      <c r="H31" s="893"/>
      <c r="I31" s="977">
        <f t="shared" si="3"/>
        <v>0</v>
      </c>
      <c r="J31" s="893"/>
      <c r="K31" s="893"/>
      <c r="L31" s="893"/>
    </row>
    <row r="32" spans="1:12" ht="12.75" customHeight="1">
      <c r="A32" s="975">
        <v>24</v>
      </c>
      <c r="B32" s="976">
        <f>T(4м!B30)</f>
      </c>
      <c r="C32" s="977">
        <f t="shared" si="2"/>
        <v>0</v>
      </c>
      <c r="D32" s="893"/>
      <c r="E32" s="893"/>
      <c r="F32" s="893"/>
      <c r="G32" s="893"/>
      <c r="H32" s="893"/>
      <c r="I32" s="977">
        <f t="shared" si="3"/>
        <v>0</v>
      </c>
      <c r="J32" s="893"/>
      <c r="K32" s="893"/>
      <c r="L32" s="893"/>
    </row>
    <row r="33" spans="1:12" ht="12.75" customHeight="1">
      <c r="A33" s="975">
        <v>25</v>
      </c>
      <c r="B33" s="976">
        <f>T(4м!B31)</f>
      </c>
      <c r="C33" s="977">
        <f t="shared" si="2"/>
        <v>0</v>
      </c>
      <c r="D33" s="893"/>
      <c r="E33" s="893"/>
      <c r="F33" s="893"/>
      <c r="G33" s="893"/>
      <c r="H33" s="893"/>
      <c r="I33" s="977">
        <f t="shared" si="3"/>
        <v>0</v>
      </c>
      <c r="J33" s="893"/>
      <c r="K33" s="893"/>
      <c r="L33" s="893"/>
    </row>
    <row r="34" spans="1:12" ht="12.75" customHeight="1">
      <c r="A34" s="975">
        <v>26</v>
      </c>
      <c r="B34" s="976">
        <f>T(4м!B32)</f>
      </c>
      <c r="C34" s="977">
        <f t="shared" si="2"/>
        <v>0</v>
      </c>
      <c r="D34" s="978"/>
      <c r="E34" s="978"/>
      <c r="F34" s="978"/>
      <c r="G34" s="978"/>
      <c r="H34" s="978"/>
      <c r="I34" s="977">
        <f t="shared" si="3"/>
        <v>0</v>
      </c>
      <c r="J34" s="893"/>
      <c r="K34" s="893"/>
      <c r="L34" s="893"/>
    </row>
    <row r="35" spans="1:12" ht="12.75" customHeight="1">
      <c r="A35" s="975">
        <v>27</v>
      </c>
      <c r="B35" s="976">
        <f>T(4м!B33)</f>
      </c>
      <c r="C35" s="977">
        <f t="shared" si="2"/>
        <v>0</v>
      </c>
      <c r="D35" s="893"/>
      <c r="E35" s="893"/>
      <c r="F35" s="893"/>
      <c r="G35" s="893"/>
      <c r="H35" s="893"/>
      <c r="I35" s="977">
        <f t="shared" si="3"/>
        <v>0</v>
      </c>
      <c r="J35" s="893"/>
      <c r="K35" s="893"/>
      <c r="L35" s="893"/>
    </row>
    <row r="36" spans="1:12" ht="12.75" customHeight="1">
      <c r="A36" s="975">
        <v>28</v>
      </c>
      <c r="B36" s="976">
        <f>T(4м!B34)</f>
      </c>
      <c r="C36" s="977">
        <f t="shared" si="2"/>
        <v>0</v>
      </c>
      <c r="D36" s="893"/>
      <c r="E36" s="893"/>
      <c r="F36" s="893"/>
      <c r="G36" s="893"/>
      <c r="H36" s="893"/>
      <c r="I36" s="977">
        <f t="shared" si="3"/>
        <v>0</v>
      </c>
      <c r="J36" s="893"/>
      <c r="K36" s="893"/>
      <c r="L36" s="893"/>
    </row>
    <row r="37" spans="1:12" ht="12.75" customHeight="1">
      <c r="A37" s="975">
        <v>29</v>
      </c>
      <c r="B37" s="976">
        <f>T(4м!B35)</f>
      </c>
      <c r="C37" s="977">
        <f t="shared" si="2"/>
        <v>0</v>
      </c>
      <c r="D37" s="893"/>
      <c r="E37" s="893"/>
      <c r="F37" s="893"/>
      <c r="G37" s="893"/>
      <c r="H37" s="893"/>
      <c r="I37" s="977">
        <f t="shared" si="3"/>
        <v>0</v>
      </c>
      <c r="J37" s="893"/>
      <c r="K37" s="893"/>
      <c r="L37" s="893"/>
    </row>
    <row r="38" spans="1:12" ht="12.75" customHeight="1">
      <c r="A38" s="975">
        <v>30</v>
      </c>
      <c r="B38" s="976">
        <f>T(4м!B36)</f>
      </c>
      <c r="C38" s="977">
        <f t="shared" si="2"/>
        <v>0</v>
      </c>
      <c r="D38" s="893"/>
      <c r="E38" s="893"/>
      <c r="F38" s="893"/>
      <c r="G38" s="893"/>
      <c r="H38" s="893"/>
      <c r="I38" s="977">
        <f t="shared" si="3"/>
        <v>0</v>
      </c>
      <c r="J38" s="893"/>
      <c r="K38" s="893"/>
      <c r="L38" s="893"/>
    </row>
    <row r="39" spans="1:12" ht="12.75" customHeight="1">
      <c r="A39" s="975">
        <v>31</v>
      </c>
      <c r="B39" s="976">
        <f>T(4м!B37)</f>
      </c>
      <c r="C39" s="977">
        <f t="shared" si="2"/>
        <v>0</v>
      </c>
      <c r="D39" s="893"/>
      <c r="E39" s="893"/>
      <c r="F39" s="893"/>
      <c r="G39" s="893"/>
      <c r="H39" s="893"/>
      <c r="I39" s="977">
        <f t="shared" si="3"/>
        <v>0</v>
      </c>
      <c r="J39" s="893"/>
      <c r="K39" s="893"/>
      <c r="L39" s="893"/>
    </row>
    <row r="40" spans="1:12" ht="12.75" customHeight="1">
      <c r="A40" s="975">
        <v>32</v>
      </c>
      <c r="B40" s="976">
        <f>T(4м!B38)</f>
      </c>
      <c r="C40" s="977">
        <f t="shared" si="2"/>
        <v>0</v>
      </c>
      <c r="D40" s="893"/>
      <c r="E40" s="893"/>
      <c r="F40" s="893"/>
      <c r="G40" s="893"/>
      <c r="H40" s="893"/>
      <c r="I40" s="977">
        <f t="shared" si="3"/>
        <v>0</v>
      </c>
      <c r="J40" s="893"/>
      <c r="K40" s="893"/>
      <c r="L40" s="893"/>
    </row>
    <row r="41" spans="1:12" ht="12.75" customHeight="1">
      <c r="A41" s="975">
        <v>33</v>
      </c>
      <c r="B41" s="976">
        <f>T(4м!B39)</f>
      </c>
      <c r="C41" s="977">
        <f t="shared" si="2"/>
        <v>0</v>
      </c>
      <c r="D41" s="893"/>
      <c r="E41" s="893"/>
      <c r="F41" s="893"/>
      <c r="G41" s="893"/>
      <c r="H41" s="893"/>
      <c r="I41" s="977">
        <f t="shared" si="3"/>
        <v>0</v>
      </c>
      <c r="J41" s="893"/>
      <c r="K41" s="893"/>
      <c r="L41" s="893"/>
    </row>
    <row r="42" spans="1:12" ht="12.75" customHeight="1">
      <c r="A42" s="975">
        <v>34</v>
      </c>
      <c r="B42" s="976">
        <f>T(4м!B40)</f>
      </c>
      <c r="C42" s="977">
        <f aca="true" t="shared" si="4" ref="C42:C58">SUM(D42:H42)</f>
        <v>0</v>
      </c>
      <c r="D42" s="893"/>
      <c r="E42" s="893"/>
      <c r="F42" s="893"/>
      <c r="G42" s="893"/>
      <c r="H42" s="893"/>
      <c r="I42" s="977">
        <f aca="true" t="shared" si="5" ref="I42:I58">SUM(J42:L42)</f>
        <v>0</v>
      </c>
      <c r="J42" s="893"/>
      <c r="K42" s="893"/>
      <c r="L42" s="893"/>
    </row>
    <row r="43" spans="1:12" ht="12.75" customHeight="1">
      <c r="A43" s="975">
        <v>35</v>
      </c>
      <c r="B43" s="976">
        <f>T(4м!B41)</f>
      </c>
      <c r="C43" s="977">
        <f t="shared" si="4"/>
        <v>0</v>
      </c>
      <c r="D43" s="893"/>
      <c r="E43" s="893"/>
      <c r="F43" s="893"/>
      <c r="G43" s="893"/>
      <c r="H43" s="893"/>
      <c r="I43" s="977">
        <f t="shared" si="5"/>
        <v>0</v>
      </c>
      <c r="J43" s="893"/>
      <c r="K43" s="893"/>
      <c r="L43" s="893"/>
    </row>
    <row r="44" spans="1:12" ht="12.75" customHeight="1">
      <c r="A44" s="975">
        <v>36</v>
      </c>
      <c r="B44" s="976">
        <f>T(4м!B42)</f>
      </c>
      <c r="C44" s="977">
        <f t="shared" si="4"/>
        <v>0</v>
      </c>
      <c r="D44" s="893"/>
      <c r="E44" s="893"/>
      <c r="F44" s="893"/>
      <c r="G44" s="893"/>
      <c r="H44" s="893"/>
      <c r="I44" s="977">
        <f t="shared" si="5"/>
        <v>0</v>
      </c>
      <c r="J44" s="893"/>
      <c r="K44" s="893"/>
      <c r="L44" s="893"/>
    </row>
    <row r="45" spans="1:12" ht="12.75" customHeight="1">
      <c r="A45" s="975">
        <v>37</v>
      </c>
      <c r="B45" s="976">
        <f>T(4м!B43)</f>
      </c>
      <c r="C45" s="977">
        <f t="shared" si="4"/>
        <v>0</v>
      </c>
      <c r="D45" s="893"/>
      <c r="E45" s="893"/>
      <c r="F45" s="893"/>
      <c r="G45" s="893"/>
      <c r="H45" s="893"/>
      <c r="I45" s="977">
        <f t="shared" si="5"/>
        <v>0</v>
      </c>
      <c r="J45" s="893"/>
      <c r="K45" s="893"/>
      <c r="L45" s="893"/>
    </row>
    <row r="46" spans="1:12" ht="12.75" customHeight="1">
      <c r="A46" s="975">
        <v>38</v>
      </c>
      <c r="B46" s="976">
        <f>T(4м!B44)</f>
      </c>
      <c r="C46" s="977">
        <f t="shared" si="4"/>
        <v>0</v>
      </c>
      <c r="D46" s="893"/>
      <c r="E46" s="893"/>
      <c r="F46" s="893"/>
      <c r="G46" s="893"/>
      <c r="H46" s="893"/>
      <c r="I46" s="977">
        <f t="shared" si="5"/>
        <v>0</v>
      </c>
      <c r="J46" s="893"/>
      <c r="K46" s="893"/>
      <c r="L46" s="893"/>
    </row>
    <row r="47" spans="1:12" ht="12.75" customHeight="1">
      <c r="A47" s="975">
        <v>39</v>
      </c>
      <c r="B47" s="976">
        <f>T(4м!B45)</f>
      </c>
      <c r="C47" s="977">
        <f t="shared" si="4"/>
        <v>0</v>
      </c>
      <c r="D47" s="893"/>
      <c r="E47" s="893"/>
      <c r="F47" s="893"/>
      <c r="G47" s="893"/>
      <c r="H47" s="893"/>
      <c r="I47" s="977">
        <f t="shared" si="5"/>
        <v>0</v>
      </c>
      <c r="J47" s="893"/>
      <c r="K47" s="893"/>
      <c r="L47" s="893"/>
    </row>
    <row r="48" spans="1:12" ht="12.75" customHeight="1">
      <c r="A48" s="975">
        <v>40</v>
      </c>
      <c r="B48" s="976">
        <f>T(4м!B46)</f>
      </c>
      <c r="C48" s="977">
        <f t="shared" si="4"/>
        <v>0</v>
      </c>
      <c r="D48" s="893"/>
      <c r="E48" s="893"/>
      <c r="F48" s="893"/>
      <c r="G48" s="893"/>
      <c r="H48" s="893"/>
      <c r="I48" s="977">
        <f t="shared" si="5"/>
        <v>0</v>
      </c>
      <c r="J48" s="893"/>
      <c r="K48" s="893"/>
      <c r="L48" s="893"/>
    </row>
    <row r="49" spans="1:12" ht="12.75" customHeight="1">
      <c r="A49" s="975">
        <v>41</v>
      </c>
      <c r="B49" s="976">
        <f>T(4м!B47)</f>
      </c>
      <c r="C49" s="977">
        <f t="shared" si="4"/>
        <v>0</v>
      </c>
      <c r="D49" s="893"/>
      <c r="E49" s="893"/>
      <c r="F49" s="893"/>
      <c r="G49" s="893"/>
      <c r="H49" s="893"/>
      <c r="I49" s="977">
        <f t="shared" si="5"/>
        <v>0</v>
      </c>
      <c r="J49" s="893"/>
      <c r="K49" s="893"/>
      <c r="L49" s="893"/>
    </row>
    <row r="50" spans="1:12" ht="12.75" customHeight="1">
      <c r="A50" s="975">
        <v>42</v>
      </c>
      <c r="B50" s="976">
        <f>T(4м!B48)</f>
      </c>
      <c r="C50" s="977">
        <f t="shared" si="4"/>
        <v>0</v>
      </c>
      <c r="D50" s="893"/>
      <c r="E50" s="893"/>
      <c r="F50" s="893"/>
      <c r="G50" s="893"/>
      <c r="H50" s="893"/>
      <c r="I50" s="977">
        <f t="shared" si="5"/>
        <v>0</v>
      </c>
      <c r="J50" s="893"/>
      <c r="K50" s="893"/>
      <c r="L50" s="893"/>
    </row>
    <row r="51" spans="1:12" ht="12.75" customHeight="1">
      <c r="A51" s="975">
        <v>43</v>
      </c>
      <c r="B51" s="976">
        <f>T(4м!B49)</f>
      </c>
      <c r="C51" s="977">
        <f t="shared" si="4"/>
        <v>0</v>
      </c>
      <c r="D51" s="893"/>
      <c r="E51" s="893"/>
      <c r="F51" s="893"/>
      <c r="G51" s="893"/>
      <c r="H51" s="893"/>
      <c r="I51" s="977">
        <f t="shared" si="5"/>
        <v>0</v>
      </c>
      <c r="J51" s="893"/>
      <c r="K51" s="893"/>
      <c r="L51" s="893"/>
    </row>
    <row r="52" spans="1:12" ht="12.75" customHeight="1">
      <c r="A52" s="975">
        <v>44</v>
      </c>
      <c r="B52" s="976">
        <f>T(4м!B50)</f>
      </c>
      <c r="C52" s="977">
        <f t="shared" si="4"/>
        <v>0</v>
      </c>
      <c r="D52" s="893"/>
      <c r="E52" s="893"/>
      <c r="F52" s="893"/>
      <c r="G52" s="893"/>
      <c r="H52" s="893"/>
      <c r="I52" s="977">
        <f t="shared" si="5"/>
        <v>0</v>
      </c>
      <c r="J52" s="893"/>
      <c r="K52" s="893"/>
      <c r="L52" s="893"/>
    </row>
    <row r="53" spans="1:12" ht="12.75" customHeight="1">
      <c r="A53" s="975">
        <v>45</v>
      </c>
      <c r="B53" s="976">
        <f>T(4м!B51)</f>
      </c>
      <c r="C53" s="977">
        <f t="shared" si="4"/>
        <v>0</v>
      </c>
      <c r="D53" s="893"/>
      <c r="E53" s="893"/>
      <c r="F53" s="893"/>
      <c r="G53" s="893"/>
      <c r="H53" s="893"/>
      <c r="I53" s="977">
        <f t="shared" si="5"/>
        <v>0</v>
      </c>
      <c r="J53" s="893"/>
      <c r="K53" s="893"/>
      <c r="L53" s="893"/>
    </row>
    <row r="54" spans="1:12" ht="12.75" customHeight="1">
      <c r="A54" s="975">
        <v>46</v>
      </c>
      <c r="B54" s="976">
        <f>T(4м!B52)</f>
      </c>
      <c r="C54" s="977">
        <f t="shared" si="4"/>
        <v>0</v>
      </c>
      <c r="D54" s="893"/>
      <c r="E54" s="893"/>
      <c r="F54" s="893"/>
      <c r="G54" s="893"/>
      <c r="H54" s="893"/>
      <c r="I54" s="977">
        <f t="shared" si="5"/>
        <v>0</v>
      </c>
      <c r="J54" s="893"/>
      <c r="K54" s="893"/>
      <c r="L54" s="893"/>
    </row>
    <row r="55" spans="1:12" ht="12.75" customHeight="1">
      <c r="A55" s="975">
        <v>47</v>
      </c>
      <c r="B55" s="976">
        <f>T(4м!B53)</f>
      </c>
      <c r="C55" s="977">
        <f t="shared" si="4"/>
        <v>0</v>
      </c>
      <c r="D55" s="893"/>
      <c r="E55" s="893"/>
      <c r="F55" s="893"/>
      <c r="G55" s="893"/>
      <c r="H55" s="893"/>
      <c r="I55" s="977">
        <f t="shared" si="5"/>
        <v>0</v>
      </c>
      <c r="J55" s="893"/>
      <c r="K55" s="893"/>
      <c r="L55" s="893"/>
    </row>
    <row r="56" spans="1:12" ht="12.75" customHeight="1">
      <c r="A56" s="975">
        <v>48</v>
      </c>
      <c r="B56" s="976">
        <f>T(4м!B54)</f>
      </c>
      <c r="C56" s="977">
        <f t="shared" si="4"/>
        <v>0</v>
      </c>
      <c r="D56" s="893"/>
      <c r="E56" s="893"/>
      <c r="F56" s="893"/>
      <c r="G56" s="893"/>
      <c r="H56" s="893"/>
      <c r="I56" s="977">
        <f t="shared" si="5"/>
        <v>0</v>
      </c>
      <c r="J56" s="893"/>
      <c r="K56" s="893"/>
      <c r="L56" s="893"/>
    </row>
    <row r="57" spans="1:12" ht="12.75" customHeight="1">
      <c r="A57" s="975">
        <v>49</v>
      </c>
      <c r="B57" s="976">
        <f>T(4м!B55)</f>
      </c>
      <c r="C57" s="977">
        <f t="shared" si="4"/>
        <v>0</v>
      </c>
      <c r="D57" s="893"/>
      <c r="E57" s="893"/>
      <c r="F57" s="893"/>
      <c r="G57" s="893"/>
      <c r="H57" s="893"/>
      <c r="I57" s="977">
        <f t="shared" si="5"/>
        <v>0</v>
      </c>
      <c r="J57" s="893"/>
      <c r="K57" s="893"/>
      <c r="L57" s="893"/>
    </row>
    <row r="58" spans="1:12" ht="12.75" customHeight="1">
      <c r="A58" s="975">
        <v>50</v>
      </c>
      <c r="B58" s="976">
        <f>T(4м!B56)</f>
      </c>
      <c r="C58" s="977">
        <f t="shared" si="4"/>
        <v>0</v>
      </c>
      <c r="D58" s="893"/>
      <c r="E58" s="893"/>
      <c r="F58" s="893"/>
      <c r="G58" s="893"/>
      <c r="H58" s="893"/>
      <c r="I58" s="977">
        <f t="shared" si="5"/>
        <v>0</v>
      </c>
      <c r="J58" s="893"/>
      <c r="K58" s="893"/>
      <c r="L58" s="893"/>
    </row>
    <row r="59" spans="1:12" ht="24.75" customHeight="1">
      <c r="A59" s="979" t="s">
        <v>317</v>
      </c>
      <c r="B59" s="979"/>
      <c r="C59" s="979"/>
      <c r="D59" s="979"/>
      <c r="E59" s="979"/>
      <c r="F59" s="979"/>
      <c r="G59" s="979"/>
      <c r="H59" s="979"/>
      <c r="I59" s="979"/>
      <c r="J59" s="979"/>
      <c r="K59" s="979"/>
      <c r="L59" s="979"/>
    </row>
    <row r="60" ht="11.25" customHeight="1">
      <c r="A60" s="737" t="s">
        <v>318</v>
      </c>
    </row>
    <row r="62" spans="1:12" ht="51" customHeight="1">
      <c r="A62" s="980" t="s">
        <v>319</v>
      </c>
      <c r="B62" s="981" t="s">
        <v>320</v>
      </c>
      <c r="C62" s="981"/>
      <c r="D62" s="981"/>
      <c r="E62" s="981"/>
      <c r="F62" s="981"/>
      <c r="G62" s="981"/>
      <c r="H62" s="981"/>
      <c r="I62" s="981"/>
      <c r="J62" s="981"/>
      <c r="K62" s="981"/>
      <c r="L62" s="981"/>
    </row>
  </sheetData>
  <sheetProtection password="CC31" sheet="1" objects="1" scenarios="1"/>
  <mergeCells count="7">
    <mergeCell ref="A2:M2"/>
    <mergeCell ref="A4:A5"/>
    <mergeCell ref="B4:B5"/>
    <mergeCell ref="C4:H4"/>
    <mergeCell ref="I4:L4"/>
    <mergeCell ref="A59:L59"/>
    <mergeCell ref="B62:L62"/>
  </mergeCells>
  <printOptions/>
  <pageMargins left="0.5902777777777778" right="0.39375" top="0.39375" bottom="0.39375" header="0.5118055555555555" footer="0.5118055555555555"/>
  <pageSetup horizontalDpi="300" verticalDpi="300" orientation="portrait" paperSize="9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77"/>
  <sheetViews>
    <sheetView zoomScale="86" zoomScaleNormal="86" zoomScaleSheetLayoutView="100" workbookViewId="0" topLeftCell="A1">
      <pane ySplit="65535" topLeftCell="A1" activePane="topLeft" state="split"/>
      <selection pane="topLeft" activeCell="B2" sqref="B2"/>
      <selection pane="bottomLeft" activeCell="A1" sqref="A1"/>
    </sheetView>
  </sheetViews>
  <sheetFormatPr defaultColWidth="9.00390625" defaultRowHeight="12.75"/>
  <cols>
    <col min="1" max="1" width="3.75390625" style="0" customWidth="1"/>
    <col min="2" max="2" width="67.00390625" style="0" customWidth="1"/>
    <col min="3" max="3" width="20.75390625" style="982" customWidth="1"/>
    <col min="4" max="4" width="18.375" style="983" customWidth="1"/>
    <col min="5" max="5" width="12.25390625" style="0" customWidth="1"/>
    <col min="6" max="6" width="13.75390625" style="0" customWidth="1"/>
    <col min="7" max="88" width="8.75390625" style="0" customWidth="1"/>
  </cols>
  <sheetData>
    <row r="1" spans="1:6" s="989" customFormat="1" ht="23.25" customHeight="1">
      <c r="A1" s="984" t="s">
        <v>321</v>
      </c>
      <c r="B1" s="985"/>
      <c r="C1" s="986"/>
      <c r="D1" s="987"/>
      <c r="E1" s="988"/>
      <c r="F1" s="988" t="s">
        <v>322</v>
      </c>
    </row>
    <row r="2" spans="1:5" s="989" customFormat="1" ht="16.5" customHeight="1">
      <c r="A2" s="990"/>
      <c r="B2" s="991">
        <f>2пп!B2</f>
        <v>0</v>
      </c>
      <c r="C2" s="992" t="str">
        <f>2пп!K2</f>
        <v>2011-2012 н.р.</v>
      </c>
      <c r="D2" s="993"/>
      <c r="E2" s="994"/>
    </row>
    <row r="3" spans="1:104" s="1001" customFormat="1" ht="10.5" customHeight="1">
      <c r="A3" s="995"/>
      <c r="B3" s="996"/>
      <c r="C3" s="997" t="s">
        <v>255</v>
      </c>
      <c r="D3" s="997"/>
      <c r="E3" s="998" t="s">
        <v>323</v>
      </c>
      <c r="F3" s="998"/>
      <c r="G3" s="999"/>
      <c r="H3" s="999"/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1000"/>
      <c r="T3" s="1000"/>
      <c r="U3" s="1000"/>
      <c r="V3" s="1000"/>
      <c r="W3" s="1000"/>
      <c r="X3" s="1000"/>
      <c r="Y3" s="1000"/>
      <c r="Z3" s="1000"/>
      <c r="AA3" s="1000"/>
      <c r="AB3" s="1000"/>
      <c r="AC3" s="1000"/>
      <c r="AD3" s="1000"/>
      <c r="AE3" s="1000"/>
      <c r="AF3" s="1000"/>
      <c r="AG3" s="1000"/>
      <c r="AH3" s="1000"/>
      <c r="AI3" s="1000"/>
      <c r="AJ3" s="1000"/>
      <c r="AK3" s="1000"/>
      <c r="AL3" s="1000"/>
      <c r="AM3" s="1000"/>
      <c r="AN3" s="1000"/>
      <c r="AO3" s="1000"/>
      <c r="AP3" s="1000"/>
      <c r="AQ3" s="1000"/>
      <c r="AR3" s="1000"/>
      <c r="AS3" s="1000"/>
      <c r="AT3" s="1000"/>
      <c r="AU3" s="1000"/>
      <c r="AV3" s="1000"/>
      <c r="AW3" s="1000"/>
      <c r="AX3" s="1000"/>
      <c r="AY3" s="1000"/>
      <c r="AZ3" s="1000"/>
      <c r="BA3" s="1000"/>
      <c r="BB3" s="1000"/>
      <c r="BC3" s="1000"/>
      <c r="BD3" s="1000"/>
      <c r="BE3" s="1000"/>
      <c r="BF3" s="1000"/>
      <c r="BG3" s="1000"/>
      <c r="BH3" s="1000"/>
      <c r="BI3" s="1000"/>
      <c r="BJ3" s="1000"/>
      <c r="BK3" s="1000"/>
      <c r="BL3" s="1000"/>
      <c r="BM3" s="1000"/>
      <c r="BN3" s="1000"/>
      <c r="BO3" s="1000"/>
      <c r="BP3" s="1000"/>
      <c r="BQ3" s="1000"/>
      <c r="BR3" s="1000"/>
      <c r="BS3" s="1000"/>
      <c r="BT3" s="1000"/>
      <c r="BU3" s="1000"/>
      <c r="BV3" s="1000"/>
      <c r="BW3" s="1000"/>
      <c r="BX3" s="1000"/>
      <c r="BY3" s="1000"/>
      <c r="BZ3" s="1000"/>
      <c r="CA3" s="1000"/>
      <c r="CB3" s="1000"/>
      <c r="CC3" s="1000"/>
      <c r="CD3" s="1000"/>
      <c r="CE3" s="1000"/>
      <c r="CF3" s="1000"/>
      <c r="CG3" s="1000"/>
      <c r="CH3" s="1000"/>
      <c r="CI3" s="1000"/>
      <c r="CJ3" s="1000"/>
      <c r="CK3" s="1000"/>
      <c r="CL3" s="1000"/>
      <c r="CM3" s="1000"/>
      <c r="CN3" s="1000"/>
      <c r="CO3" s="1000"/>
      <c r="CP3" s="1000"/>
      <c r="CQ3" s="1000"/>
      <c r="CR3" s="1000"/>
      <c r="CS3" s="1000"/>
      <c r="CT3" s="1000"/>
      <c r="CU3" s="1000"/>
      <c r="CV3" s="1000"/>
      <c r="CW3" s="1000"/>
      <c r="CX3" s="1000"/>
      <c r="CY3" s="1000"/>
      <c r="CZ3" s="1000"/>
    </row>
    <row r="4" spans="1:104" s="1007" customFormat="1" ht="20.25" customHeight="1">
      <c r="A4" s="1002"/>
      <c r="B4" s="1003"/>
      <c r="C4" s="997"/>
      <c r="D4" s="997"/>
      <c r="E4" s="998"/>
      <c r="F4" s="998"/>
      <c r="G4" s="1004"/>
      <c r="H4" s="1004"/>
      <c r="I4" s="1005"/>
      <c r="J4" s="1005"/>
      <c r="K4" s="1005"/>
      <c r="L4" s="1005"/>
      <c r="M4" s="1005"/>
      <c r="N4" s="1005"/>
      <c r="O4" s="1005"/>
      <c r="P4" s="1005"/>
      <c r="Q4" s="1005"/>
      <c r="R4" s="1005"/>
      <c r="S4" s="1005"/>
      <c r="T4" s="1005"/>
      <c r="U4" s="1005"/>
      <c r="V4" s="1005"/>
      <c r="W4" s="1006"/>
      <c r="X4" s="1006"/>
      <c r="Y4" s="1006"/>
      <c r="Z4" s="1006"/>
      <c r="AA4" s="1006"/>
      <c r="AB4" s="1006"/>
      <c r="AC4" s="1006"/>
      <c r="AD4" s="1006"/>
      <c r="AE4" s="1006"/>
      <c r="AF4" s="1006"/>
      <c r="AG4" s="1006"/>
      <c r="AH4" s="1006"/>
      <c r="AI4" s="1006"/>
      <c r="AJ4" s="1006"/>
      <c r="AK4" s="1006"/>
      <c r="AL4" s="1006"/>
      <c r="AM4" s="1006"/>
      <c r="AN4" s="1006"/>
      <c r="AO4" s="1006"/>
      <c r="AP4" s="1006"/>
      <c r="AQ4" s="1006"/>
      <c r="AR4" s="1006"/>
      <c r="AS4" s="1006"/>
      <c r="AT4" s="1006"/>
      <c r="AU4" s="1006"/>
      <c r="AV4" s="1006"/>
      <c r="AW4" s="1006"/>
      <c r="AX4" s="1006"/>
      <c r="AY4" s="1006"/>
      <c r="AZ4" s="1006"/>
      <c r="BA4" s="1006"/>
      <c r="BB4" s="1006"/>
      <c r="BC4" s="1006"/>
      <c r="BD4" s="1006"/>
      <c r="BE4" s="1006"/>
      <c r="BF4" s="1006"/>
      <c r="BG4" s="1006"/>
      <c r="BH4" s="1006"/>
      <c r="BI4" s="1006"/>
      <c r="BJ4" s="1006"/>
      <c r="BK4" s="1006"/>
      <c r="BL4" s="1006"/>
      <c r="BM4" s="1006"/>
      <c r="BN4" s="1006"/>
      <c r="BO4" s="1006"/>
      <c r="BP4" s="1006"/>
      <c r="BQ4" s="1006"/>
      <c r="BR4" s="1006"/>
      <c r="BS4" s="1006"/>
      <c r="BT4" s="1006"/>
      <c r="BU4" s="1006"/>
      <c r="BV4" s="1006"/>
      <c r="BW4" s="1006"/>
      <c r="BX4" s="1006"/>
      <c r="BY4" s="1006"/>
      <c r="BZ4" s="1006"/>
      <c r="CA4" s="1006"/>
      <c r="CB4" s="1006"/>
      <c r="CC4" s="1006"/>
      <c r="CD4" s="1006"/>
      <c r="CE4" s="1006"/>
      <c r="CF4" s="1006"/>
      <c r="CG4" s="1006"/>
      <c r="CH4" s="1006"/>
      <c r="CI4" s="1006"/>
      <c r="CJ4" s="1006"/>
      <c r="CK4" s="1006"/>
      <c r="CL4" s="1006"/>
      <c r="CM4" s="1006"/>
      <c r="CN4" s="1006"/>
      <c r="CO4" s="1006"/>
      <c r="CP4" s="1006"/>
      <c r="CQ4" s="1006"/>
      <c r="CR4" s="1006"/>
      <c r="CS4" s="1006"/>
      <c r="CT4" s="1006"/>
      <c r="CU4" s="1006"/>
      <c r="CV4" s="1006"/>
      <c r="CW4" s="1006"/>
      <c r="CX4" s="1006"/>
      <c r="CY4" s="1006"/>
      <c r="CZ4" s="1006"/>
    </row>
    <row r="5" spans="1:104" s="1013" customFormat="1" ht="34.5" customHeight="1">
      <c r="A5" s="936" t="s">
        <v>230</v>
      </c>
      <c r="B5" s="1008" t="s">
        <v>324</v>
      </c>
      <c r="C5" s="1009" t="s">
        <v>325</v>
      </c>
      <c r="D5" s="1009" t="s">
        <v>326</v>
      </c>
      <c r="E5" s="1010" t="s">
        <v>327</v>
      </c>
      <c r="F5" s="1010" t="s">
        <v>328</v>
      </c>
      <c r="G5" s="1011"/>
      <c r="H5" s="1011"/>
      <c r="I5" s="1012"/>
      <c r="J5" s="1012"/>
      <c r="K5" s="1012"/>
      <c r="L5" s="1012"/>
      <c r="M5" s="1012"/>
      <c r="N5" s="1012"/>
      <c r="O5" s="1012"/>
      <c r="P5" s="1012"/>
      <c r="Q5" s="1012"/>
      <c r="R5" s="1012"/>
      <c r="S5" s="1012"/>
      <c r="T5" s="1012"/>
      <c r="U5" s="1012"/>
      <c r="V5" s="1012"/>
      <c r="W5" s="1012"/>
      <c r="X5" s="1012"/>
      <c r="Y5" s="1012"/>
      <c r="Z5" s="1012"/>
      <c r="AA5" s="1012"/>
      <c r="AB5" s="1012"/>
      <c r="AC5" s="1012"/>
      <c r="AD5" s="1012"/>
      <c r="AE5" s="1012"/>
      <c r="AF5" s="1012"/>
      <c r="AG5" s="1012"/>
      <c r="AH5" s="1012"/>
      <c r="AI5" s="1012"/>
      <c r="AJ5" s="1012"/>
      <c r="AK5" s="1012"/>
      <c r="AL5" s="1012"/>
      <c r="AM5" s="1012"/>
      <c r="AN5" s="1012"/>
      <c r="AO5" s="1012"/>
      <c r="AP5" s="1012"/>
      <c r="AQ5" s="1012"/>
      <c r="AR5" s="1012"/>
      <c r="AS5" s="1012"/>
      <c r="AT5" s="1012"/>
      <c r="AU5" s="1012"/>
      <c r="AV5" s="1012"/>
      <c r="AW5" s="1012"/>
      <c r="AX5" s="1012"/>
      <c r="AY5" s="1012"/>
      <c r="AZ5" s="1012"/>
      <c r="BA5" s="1012"/>
      <c r="BB5" s="1012"/>
      <c r="BC5" s="1012"/>
      <c r="BD5" s="1012"/>
      <c r="BE5" s="1012"/>
      <c r="BF5" s="1012"/>
      <c r="BG5" s="1012"/>
      <c r="BH5" s="1012"/>
      <c r="BI5" s="1012"/>
      <c r="BJ5" s="1012"/>
      <c r="BK5" s="1012"/>
      <c r="BL5" s="1012"/>
      <c r="BM5" s="1012"/>
      <c r="BN5" s="1012"/>
      <c r="BO5" s="1012"/>
      <c r="BP5" s="1012"/>
      <c r="BQ5" s="1012"/>
      <c r="BR5" s="1012"/>
      <c r="BS5" s="1012"/>
      <c r="BT5" s="1012"/>
      <c r="BU5" s="1012"/>
      <c r="BV5" s="1012"/>
      <c r="BW5" s="1012"/>
      <c r="BX5" s="1012"/>
      <c r="BY5" s="1012"/>
      <c r="BZ5" s="1012"/>
      <c r="CA5" s="1012"/>
      <c r="CB5" s="1012"/>
      <c r="CC5" s="1012"/>
      <c r="CD5" s="1012"/>
      <c r="CE5" s="1012"/>
      <c r="CF5" s="1012"/>
      <c r="CG5" s="1012"/>
      <c r="CH5" s="1012"/>
      <c r="CI5" s="1012"/>
      <c r="CJ5" s="1012"/>
      <c r="CK5" s="1012"/>
      <c r="CL5" s="1012"/>
      <c r="CM5" s="1012"/>
      <c r="CN5" s="1012"/>
      <c r="CO5" s="1012"/>
      <c r="CP5" s="1012"/>
      <c r="CQ5" s="1012"/>
      <c r="CR5" s="1012"/>
      <c r="CS5" s="1012"/>
      <c r="CT5" s="1012"/>
      <c r="CU5" s="1012"/>
      <c r="CV5" s="1012"/>
      <c r="CW5" s="1012"/>
      <c r="CX5" s="1012"/>
      <c r="CY5" s="1012"/>
      <c r="CZ5" s="1012"/>
    </row>
    <row r="6" spans="1:104" s="1013" customFormat="1" ht="11.25">
      <c r="A6" s="1014">
        <v>1</v>
      </c>
      <c r="B6" s="1014">
        <v>2</v>
      </c>
      <c r="C6" s="1015">
        <v>3</v>
      </c>
      <c r="D6" s="1015">
        <v>4</v>
      </c>
      <c r="E6" s="1016">
        <v>3</v>
      </c>
      <c r="F6" s="1016">
        <v>4</v>
      </c>
      <c r="G6" s="1017"/>
      <c r="H6" s="1017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  <c r="AA6" s="1018"/>
      <c r="AB6" s="1018"/>
      <c r="AC6" s="1018"/>
      <c r="AD6" s="1018"/>
      <c r="AE6" s="1018"/>
      <c r="AF6" s="1018"/>
      <c r="AG6" s="1018"/>
      <c r="AH6" s="1018"/>
      <c r="AI6" s="1018"/>
      <c r="AJ6" s="1018"/>
      <c r="AK6" s="1018"/>
      <c r="AL6" s="1018"/>
      <c r="AM6" s="1018"/>
      <c r="AN6" s="1018"/>
      <c r="AO6" s="1018"/>
      <c r="AP6" s="1018"/>
      <c r="AQ6" s="1018"/>
      <c r="AR6" s="1018"/>
      <c r="AS6" s="1018"/>
      <c r="AT6" s="1018"/>
      <c r="AU6" s="1018"/>
      <c r="AV6" s="1018"/>
      <c r="AW6" s="1018"/>
      <c r="AX6" s="1018"/>
      <c r="AY6" s="1018"/>
      <c r="AZ6" s="1018"/>
      <c r="BA6" s="1018"/>
      <c r="BB6" s="1018"/>
      <c r="BC6" s="1018"/>
      <c r="BD6" s="1018"/>
      <c r="BE6" s="1018"/>
      <c r="BF6" s="1018"/>
      <c r="BG6" s="1018"/>
      <c r="BH6" s="1018"/>
      <c r="BI6" s="1018"/>
      <c r="BJ6" s="1018"/>
      <c r="BK6" s="1018"/>
      <c r="BL6" s="1018"/>
      <c r="BM6" s="1018"/>
      <c r="BN6" s="1018"/>
      <c r="BO6" s="1018"/>
      <c r="BP6" s="1018"/>
      <c r="BQ6" s="1018"/>
      <c r="BR6" s="1018"/>
      <c r="BS6" s="1018"/>
      <c r="BT6" s="1018"/>
      <c r="BU6" s="1018"/>
      <c r="BV6" s="1018"/>
      <c r="BW6" s="1018"/>
      <c r="BX6" s="1018"/>
      <c r="BY6" s="1018"/>
      <c r="BZ6" s="1018"/>
      <c r="CA6" s="1018"/>
      <c r="CB6" s="1018"/>
      <c r="CC6" s="1018"/>
      <c r="CD6" s="1018"/>
      <c r="CE6" s="1018"/>
      <c r="CF6" s="1018"/>
      <c r="CG6" s="1018"/>
      <c r="CH6" s="1018"/>
      <c r="CI6" s="1018"/>
      <c r="CJ6" s="1018"/>
      <c r="CK6" s="1018"/>
      <c r="CL6" s="1018"/>
      <c r="CM6" s="1018"/>
      <c r="CN6" s="1018"/>
      <c r="CO6" s="1018"/>
      <c r="CP6" s="1018"/>
      <c r="CQ6" s="1018"/>
      <c r="CR6" s="1018"/>
      <c r="CS6" s="1018"/>
      <c r="CT6" s="1018"/>
      <c r="CU6" s="1018"/>
      <c r="CV6" s="1018"/>
      <c r="CW6" s="1018"/>
      <c r="CX6" s="1018"/>
      <c r="CY6" s="1018"/>
      <c r="CZ6" s="1018"/>
    </row>
    <row r="7" spans="1:113" s="425" customFormat="1" ht="12.75">
      <c r="A7" s="484">
        <v>1</v>
      </c>
      <c r="B7" s="673" t="s">
        <v>329</v>
      </c>
      <c r="C7" s="1019">
        <f>SUM(C9:C16)</f>
        <v>158</v>
      </c>
      <c r="D7" s="1020">
        <f>SUM(D9:D16)</f>
        <v>1536</v>
      </c>
      <c r="E7" s="1021">
        <f>D7/2пп!K63</f>
        <v>512</v>
      </c>
      <c r="F7" s="1021">
        <f>D7/'5ОР '!C6</f>
        <v>512</v>
      </c>
      <c r="G7" s="1022"/>
      <c r="H7" s="1022"/>
      <c r="I7" s="1023"/>
      <c r="J7" s="1023"/>
      <c r="K7" s="1023"/>
      <c r="L7" s="1023"/>
      <c r="M7" s="1023"/>
      <c r="N7" s="1023"/>
      <c r="O7" s="1023"/>
      <c r="P7" s="1023"/>
      <c r="Q7" s="1023"/>
      <c r="R7" s="1023"/>
      <c r="S7" s="1023"/>
      <c r="T7" s="1023"/>
      <c r="U7" s="1023"/>
      <c r="V7" s="1023"/>
      <c r="W7" s="1023"/>
      <c r="X7" s="1023"/>
      <c r="Y7" s="1023"/>
      <c r="Z7" s="1023"/>
      <c r="AA7" s="1023"/>
      <c r="AB7" s="1023"/>
      <c r="AC7" s="1023"/>
      <c r="AD7" s="1023"/>
      <c r="AE7" s="1023"/>
      <c r="AF7" s="1023"/>
      <c r="AG7" s="1023"/>
      <c r="AH7" s="1023"/>
      <c r="AI7" s="1023"/>
      <c r="AJ7" s="1023"/>
      <c r="AK7" s="1023"/>
      <c r="AL7" s="1023"/>
      <c r="AM7" s="1023"/>
      <c r="AN7" s="1023"/>
      <c r="AO7" s="1023"/>
      <c r="AP7" s="1023"/>
      <c r="AQ7" s="1023"/>
      <c r="AR7" s="1023"/>
      <c r="AS7" s="1023"/>
      <c r="AT7" s="1023"/>
      <c r="AU7" s="1023"/>
      <c r="AV7" s="1023"/>
      <c r="AW7" s="1023"/>
      <c r="AX7" s="1023"/>
      <c r="AY7" s="1023"/>
      <c r="AZ7" s="1023"/>
      <c r="BA7" s="1023"/>
      <c r="BB7" s="1023"/>
      <c r="BC7" s="1023"/>
      <c r="BD7" s="1023"/>
      <c r="BE7" s="1023"/>
      <c r="BF7" s="1023"/>
      <c r="BG7" s="1023"/>
      <c r="BH7" s="1023"/>
      <c r="BI7" s="1023"/>
      <c r="BJ7" s="1023"/>
      <c r="BK7" s="1023"/>
      <c r="BL7" s="1023"/>
      <c r="BM7" s="1023"/>
      <c r="BN7" s="1023"/>
      <c r="BO7" s="1023"/>
      <c r="BP7" s="1023"/>
      <c r="BQ7" s="1023"/>
      <c r="BR7" s="1023"/>
      <c r="BS7" s="1023"/>
      <c r="BT7" s="1023"/>
      <c r="BU7" s="1023"/>
      <c r="BV7" s="1023"/>
      <c r="BW7" s="1023"/>
      <c r="BX7" s="1023"/>
      <c r="BY7" s="1023"/>
      <c r="BZ7" s="1023"/>
      <c r="CA7" s="1023"/>
      <c r="CB7" s="1023"/>
      <c r="CC7" s="1023"/>
      <c r="CD7" s="1023"/>
      <c r="CE7" s="1023"/>
      <c r="CF7" s="1023"/>
      <c r="CG7" s="1023"/>
      <c r="CH7" s="1023"/>
      <c r="CI7" s="1023"/>
      <c r="CJ7" s="1023"/>
      <c r="CK7" s="1023"/>
      <c r="CL7" s="1023"/>
      <c r="CM7" s="1023"/>
      <c r="CN7" s="1023"/>
      <c r="CO7" s="1023"/>
      <c r="CP7" s="1023"/>
      <c r="CQ7" s="1023"/>
      <c r="CR7" s="1023"/>
      <c r="CS7" s="1023"/>
      <c r="CT7" s="1023"/>
      <c r="CU7" s="1023"/>
      <c r="CV7" s="1023"/>
      <c r="CW7" s="1023"/>
      <c r="CX7" s="1023"/>
      <c r="CY7" s="1023"/>
      <c r="CZ7" s="1023"/>
      <c r="DA7" s="1024"/>
      <c r="DB7" s="1024"/>
      <c r="DC7" s="1024"/>
      <c r="DD7" s="1024"/>
      <c r="DE7" s="1024"/>
      <c r="DF7" s="1024"/>
      <c r="DG7" s="1024"/>
      <c r="DH7" s="1024"/>
      <c r="DI7" s="1024"/>
    </row>
    <row r="8" spans="1:113" s="425" customFormat="1" ht="12.75">
      <c r="A8" s="484"/>
      <c r="B8" s="1025" t="s">
        <v>330</v>
      </c>
      <c r="C8" s="1026">
        <f>SUM(C9:C14)</f>
        <v>133</v>
      </c>
      <c r="D8" s="1027">
        <f>SUM(D9:D14)</f>
        <v>1386</v>
      </c>
      <c r="E8" s="1021">
        <f>D8/2пп!K63</f>
        <v>462</v>
      </c>
      <c r="F8" s="1021">
        <f>D8/'5ОР '!C6</f>
        <v>462</v>
      </c>
      <c r="G8" s="1028"/>
      <c r="H8" s="1028"/>
      <c r="I8" s="1029"/>
      <c r="J8" s="1029"/>
      <c r="K8" s="1029"/>
      <c r="L8" s="1029"/>
      <c r="M8" s="1029"/>
      <c r="N8" s="1029"/>
      <c r="O8" s="1029"/>
      <c r="P8" s="1029"/>
      <c r="Q8" s="1029"/>
      <c r="R8" s="1029"/>
      <c r="S8" s="1029"/>
      <c r="T8" s="1029"/>
      <c r="U8" s="1029"/>
      <c r="V8" s="1029"/>
      <c r="W8" s="1029"/>
      <c r="X8" s="1029"/>
      <c r="Y8" s="1029"/>
      <c r="Z8" s="1029"/>
      <c r="AA8" s="1029"/>
      <c r="AB8" s="1029"/>
      <c r="AC8" s="1029"/>
      <c r="AD8" s="1029"/>
      <c r="AE8" s="1029"/>
      <c r="AF8" s="1029"/>
      <c r="AG8" s="1029"/>
      <c r="AH8" s="1029"/>
      <c r="AI8" s="1029"/>
      <c r="AJ8" s="1029"/>
      <c r="AK8" s="1029"/>
      <c r="AL8" s="1029"/>
      <c r="AM8" s="1029"/>
      <c r="AN8" s="1029"/>
      <c r="AO8" s="1029"/>
      <c r="AP8" s="1029"/>
      <c r="AQ8" s="1029"/>
      <c r="AR8" s="1029"/>
      <c r="AS8" s="1029"/>
      <c r="AT8" s="1029"/>
      <c r="AU8" s="1029"/>
      <c r="AV8" s="1029"/>
      <c r="AW8" s="1029"/>
      <c r="AX8" s="1029"/>
      <c r="AY8" s="1029"/>
      <c r="AZ8" s="1029"/>
      <c r="BA8" s="1029"/>
      <c r="BB8" s="1029"/>
      <c r="BC8" s="1029"/>
      <c r="BD8" s="1029"/>
      <c r="BE8" s="1029"/>
      <c r="BF8" s="1029"/>
      <c r="BG8" s="1029"/>
      <c r="BH8" s="1029"/>
      <c r="BI8" s="1029"/>
      <c r="BJ8" s="1029"/>
      <c r="BK8" s="1029"/>
      <c r="BL8" s="1029"/>
      <c r="BM8" s="1029"/>
      <c r="BN8" s="1029"/>
      <c r="BO8" s="1029"/>
      <c r="BP8" s="1029"/>
      <c r="BQ8" s="1029"/>
      <c r="BR8" s="1029"/>
      <c r="BS8" s="1029"/>
      <c r="BT8" s="1029"/>
      <c r="BU8" s="1029"/>
      <c r="BV8" s="1029"/>
      <c r="BW8" s="1029"/>
      <c r="BX8" s="1029"/>
      <c r="BY8" s="1029"/>
      <c r="BZ8" s="1029"/>
      <c r="CA8" s="1029"/>
      <c r="CB8" s="1029"/>
      <c r="CC8" s="1029"/>
      <c r="CD8" s="1029"/>
      <c r="CE8" s="1029"/>
      <c r="CF8" s="1029"/>
      <c r="CG8" s="1029"/>
      <c r="CH8" s="1029"/>
      <c r="CI8" s="1029"/>
      <c r="CJ8" s="1029"/>
      <c r="CK8" s="1029"/>
      <c r="CL8" s="1029"/>
      <c r="CM8" s="1029"/>
      <c r="CN8" s="1029"/>
      <c r="CO8" s="1029"/>
      <c r="CP8" s="1029"/>
      <c r="CQ8" s="1029"/>
      <c r="CR8" s="1029"/>
      <c r="CS8" s="1029"/>
      <c r="CT8" s="1029"/>
      <c r="CU8" s="1029"/>
      <c r="CV8" s="1029"/>
      <c r="CW8" s="1029"/>
      <c r="CX8" s="1029"/>
      <c r="CY8" s="1029"/>
      <c r="CZ8" s="1029"/>
      <c r="DA8" s="1024"/>
      <c r="DB8" s="1024"/>
      <c r="DC8" s="1024"/>
      <c r="DD8" s="1024"/>
      <c r="DE8" s="1024"/>
      <c r="DF8" s="1024"/>
      <c r="DG8" s="1024"/>
      <c r="DH8" s="1024"/>
      <c r="DI8" s="1024"/>
    </row>
    <row r="9" spans="1:113" s="425" customFormat="1" ht="12.75">
      <c r="A9" s="484"/>
      <c r="B9" s="1030" t="s">
        <v>331</v>
      </c>
      <c r="C9" s="1031"/>
      <c r="D9" s="1031"/>
      <c r="E9" s="1032"/>
      <c r="F9" s="1032"/>
      <c r="G9" s="1033"/>
      <c r="H9" s="1033"/>
      <c r="I9" s="1034"/>
      <c r="J9" s="1034"/>
      <c r="K9" s="1034"/>
      <c r="L9" s="1034"/>
      <c r="M9" s="1034"/>
      <c r="N9" s="1034"/>
      <c r="O9" s="1034"/>
      <c r="P9" s="1034"/>
      <c r="Q9" s="1034"/>
      <c r="R9" s="1034"/>
      <c r="S9" s="1034"/>
      <c r="T9" s="1034"/>
      <c r="U9" s="1034"/>
      <c r="V9" s="1034"/>
      <c r="W9" s="1034"/>
      <c r="X9" s="1034"/>
      <c r="Y9" s="1034"/>
      <c r="Z9" s="1034"/>
      <c r="AA9" s="1034"/>
      <c r="AB9" s="1034"/>
      <c r="AC9" s="1034"/>
      <c r="AD9" s="1034"/>
      <c r="AE9" s="1034"/>
      <c r="AF9" s="1034"/>
      <c r="AG9" s="1034"/>
      <c r="AH9" s="1034"/>
      <c r="AI9" s="1034"/>
      <c r="AJ9" s="1034"/>
      <c r="AK9" s="1034"/>
      <c r="AL9" s="1034"/>
      <c r="AM9" s="1034"/>
      <c r="AN9" s="1034"/>
      <c r="AO9" s="1034"/>
      <c r="AP9" s="1034"/>
      <c r="AQ9" s="1034"/>
      <c r="AR9" s="1034"/>
      <c r="AS9" s="1034"/>
      <c r="AT9" s="1034"/>
      <c r="AU9" s="1034"/>
      <c r="AV9" s="1034"/>
      <c r="AW9" s="1034"/>
      <c r="AX9" s="1034"/>
      <c r="AY9" s="1034"/>
      <c r="AZ9" s="1034"/>
      <c r="BA9" s="1034"/>
      <c r="BB9" s="1034"/>
      <c r="BC9" s="1034"/>
      <c r="BD9" s="1034"/>
      <c r="BE9" s="1034"/>
      <c r="BF9" s="1034"/>
      <c r="BG9" s="1034"/>
      <c r="BH9" s="1034"/>
      <c r="BI9" s="1034"/>
      <c r="BJ9" s="1034"/>
      <c r="BK9" s="1034"/>
      <c r="BL9" s="1034"/>
      <c r="BM9" s="1034"/>
      <c r="BN9" s="1034"/>
      <c r="BO9" s="1034"/>
      <c r="BP9" s="1034"/>
      <c r="BQ9" s="1034"/>
      <c r="BR9" s="1034"/>
      <c r="BS9" s="1034"/>
      <c r="BT9" s="1034"/>
      <c r="BU9" s="1034"/>
      <c r="BV9" s="1034"/>
      <c r="BW9" s="1034"/>
      <c r="BX9" s="1034"/>
      <c r="BY9" s="1034"/>
      <c r="BZ9" s="1034"/>
      <c r="CA9" s="1034"/>
      <c r="CB9" s="1034"/>
      <c r="CC9" s="1034"/>
      <c r="CD9" s="1034"/>
      <c r="CE9" s="1034"/>
      <c r="CF9" s="1034"/>
      <c r="CG9" s="1034"/>
      <c r="CH9" s="1034"/>
      <c r="CI9" s="1034"/>
      <c r="CJ9" s="1034"/>
      <c r="CK9" s="1034"/>
      <c r="CL9" s="1034"/>
      <c r="CM9" s="1034"/>
      <c r="CN9" s="1034"/>
      <c r="CO9" s="1034"/>
      <c r="CP9" s="1034"/>
      <c r="CQ9" s="1034"/>
      <c r="CR9" s="1034"/>
      <c r="CS9" s="1034"/>
      <c r="CT9" s="1034"/>
      <c r="CU9" s="1034"/>
      <c r="CV9" s="1034"/>
      <c r="CW9" s="1034"/>
      <c r="CX9" s="1034"/>
      <c r="CY9" s="1034"/>
      <c r="CZ9" s="1034"/>
      <c r="DA9" s="1024"/>
      <c r="DB9" s="1024"/>
      <c r="DC9" s="1024"/>
      <c r="DD9" s="1024"/>
      <c r="DE9" s="1024"/>
      <c r="DF9" s="1024"/>
      <c r="DG9" s="1024"/>
      <c r="DH9" s="1024"/>
      <c r="DI9" s="1024"/>
    </row>
    <row r="10" spans="1:113" s="425" customFormat="1" ht="15">
      <c r="A10" s="484"/>
      <c r="B10" s="1035" t="s">
        <v>332</v>
      </c>
      <c r="C10" s="1031">
        <v>65</v>
      </c>
      <c r="D10" s="1031">
        <v>778</v>
      </c>
      <c r="E10" s="1032"/>
      <c r="F10" s="1032"/>
      <c r="G10" s="1033"/>
      <c r="H10" s="1033"/>
      <c r="I10" s="1034"/>
      <c r="J10" s="1034"/>
      <c r="K10" s="1034"/>
      <c r="L10" s="1034"/>
      <c r="M10" s="1034"/>
      <c r="N10" s="1034"/>
      <c r="O10" s="1034"/>
      <c r="P10" s="1034"/>
      <c r="Q10" s="1034"/>
      <c r="R10" s="1034"/>
      <c r="S10" s="1034"/>
      <c r="T10" s="1034"/>
      <c r="U10" s="1034"/>
      <c r="V10" s="1034"/>
      <c r="W10" s="1034"/>
      <c r="X10" s="1034"/>
      <c r="Y10" s="1034"/>
      <c r="Z10" s="1034"/>
      <c r="AA10" s="1034"/>
      <c r="AB10" s="1034"/>
      <c r="AC10" s="1034"/>
      <c r="AD10" s="1034"/>
      <c r="AE10" s="1034"/>
      <c r="AF10" s="1034"/>
      <c r="AG10" s="1034"/>
      <c r="AH10" s="1034"/>
      <c r="AI10" s="1034"/>
      <c r="AJ10" s="1034"/>
      <c r="AK10" s="1034"/>
      <c r="AL10" s="1034"/>
      <c r="AM10" s="1034"/>
      <c r="AN10" s="1034"/>
      <c r="AO10" s="1034"/>
      <c r="AP10" s="1034"/>
      <c r="AQ10" s="1034"/>
      <c r="AR10" s="1034"/>
      <c r="AS10" s="1034"/>
      <c r="AT10" s="1034"/>
      <c r="AU10" s="1034"/>
      <c r="AV10" s="1034"/>
      <c r="AW10" s="1034"/>
      <c r="AX10" s="1034"/>
      <c r="AY10" s="1034"/>
      <c r="AZ10" s="1034"/>
      <c r="BA10" s="1034"/>
      <c r="BB10" s="1034"/>
      <c r="BC10" s="1034"/>
      <c r="BD10" s="1034"/>
      <c r="BE10" s="1034"/>
      <c r="BF10" s="1034"/>
      <c r="BG10" s="1034"/>
      <c r="BH10" s="1034"/>
      <c r="BI10" s="1034"/>
      <c r="BJ10" s="1034"/>
      <c r="BK10" s="1034"/>
      <c r="BL10" s="1034"/>
      <c r="BM10" s="1034"/>
      <c r="BN10" s="1034"/>
      <c r="BO10" s="1034"/>
      <c r="BP10" s="1034"/>
      <c r="BQ10" s="1034"/>
      <c r="BR10" s="1034"/>
      <c r="BS10" s="1034"/>
      <c r="BT10" s="1034"/>
      <c r="BU10" s="1034"/>
      <c r="BV10" s="1034"/>
      <c r="BW10" s="1034"/>
      <c r="BX10" s="1034"/>
      <c r="BY10" s="1034"/>
      <c r="BZ10" s="1034"/>
      <c r="CA10" s="1034"/>
      <c r="CB10" s="1034"/>
      <c r="CC10" s="1034"/>
      <c r="CD10" s="1034"/>
      <c r="CE10" s="1034"/>
      <c r="CF10" s="1034"/>
      <c r="CG10" s="1034"/>
      <c r="CH10" s="1034"/>
      <c r="CI10" s="1034"/>
      <c r="CJ10" s="1034"/>
      <c r="CK10" s="1034"/>
      <c r="CL10" s="1034"/>
      <c r="CM10" s="1034"/>
      <c r="CN10" s="1034"/>
      <c r="CO10" s="1034"/>
      <c r="CP10" s="1034"/>
      <c r="CQ10" s="1034"/>
      <c r="CR10" s="1034"/>
      <c r="CS10" s="1034"/>
      <c r="CT10" s="1034"/>
      <c r="CU10" s="1034"/>
      <c r="CV10" s="1034"/>
      <c r="CW10" s="1034"/>
      <c r="CX10" s="1034"/>
      <c r="CY10" s="1034"/>
      <c r="CZ10" s="1034"/>
      <c r="DA10" s="1024"/>
      <c r="DB10" s="1024"/>
      <c r="DC10" s="1024"/>
      <c r="DD10" s="1024"/>
      <c r="DE10" s="1024"/>
      <c r="DF10" s="1024"/>
      <c r="DG10" s="1024"/>
      <c r="DH10" s="1024"/>
      <c r="DI10" s="1024"/>
    </row>
    <row r="11" spans="1:113" s="425" customFormat="1" ht="15">
      <c r="A11" s="484"/>
      <c r="B11" s="1035" t="s">
        <v>333</v>
      </c>
      <c r="C11" s="1031">
        <v>37</v>
      </c>
      <c r="D11" s="1031">
        <v>440</v>
      </c>
      <c r="E11" s="1032"/>
      <c r="F11" s="1032"/>
      <c r="G11" s="1033"/>
      <c r="H11" s="1033"/>
      <c r="I11" s="1034"/>
      <c r="J11" s="1034"/>
      <c r="K11" s="1034"/>
      <c r="L11" s="1034"/>
      <c r="M11" s="1034"/>
      <c r="N11" s="1034"/>
      <c r="O11" s="1034"/>
      <c r="P11" s="1034"/>
      <c r="Q11" s="1034"/>
      <c r="R11" s="1034"/>
      <c r="S11" s="1034"/>
      <c r="T11" s="1034"/>
      <c r="U11" s="1034"/>
      <c r="V11" s="1034"/>
      <c r="W11" s="1034"/>
      <c r="X11" s="1034"/>
      <c r="Y11" s="1034"/>
      <c r="Z11" s="1034"/>
      <c r="AA11" s="1034"/>
      <c r="AB11" s="1034"/>
      <c r="AC11" s="1034"/>
      <c r="AD11" s="1034"/>
      <c r="AE11" s="1034"/>
      <c r="AF11" s="1034"/>
      <c r="AG11" s="1034"/>
      <c r="AH11" s="1034"/>
      <c r="AI11" s="1034"/>
      <c r="AJ11" s="1034"/>
      <c r="AK11" s="1034"/>
      <c r="AL11" s="1034"/>
      <c r="AM11" s="1034"/>
      <c r="AN11" s="1034"/>
      <c r="AO11" s="1034"/>
      <c r="AP11" s="1034"/>
      <c r="AQ11" s="1034"/>
      <c r="AR11" s="1034"/>
      <c r="AS11" s="1034"/>
      <c r="AT11" s="1034"/>
      <c r="AU11" s="1034"/>
      <c r="AV11" s="1034"/>
      <c r="AW11" s="1034"/>
      <c r="AX11" s="1034"/>
      <c r="AY11" s="1034"/>
      <c r="AZ11" s="1034"/>
      <c r="BA11" s="1034"/>
      <c r="BB11" s="1034"/>
      <c r="BC11" s="1034"/>
      <c r="BD11" s="1034"/>
      <c r="BE11" s="1034"/>
      <c r="BF11" s="1034"/>
      <c r="BG11" s="1034"/>
      <c r="BH11" s="1034"/>
      <c r="BI11" s="1034"/>
      <c r="BJ11" s="1034"/>
      <c r="BK11" s="1034"/>
      <c r="BL11" s="1034"/>
      <c r="BM11" s="1034"/>
      <c r="BN11" s="1034"/>
      <c r="BO11" s="1034"/>
      <c r="BP11" s="1034"/>
      <c r="BQ11" s="1034"/>
      <c r="BR11" s="1034"/>
      <c r="BS11" s="1034"/>
      <c r="BT11" s="1034"/>
      <c r="BU11" s="1034"/>
      <c r="BV11" s="1034"/>
      <c r="BW11" s="1034"/>
      <c r="BX11" s="1034"/>
      <c r="BY11" s="1034"/>
      <c r="BZ11" s="1034"/>
      <c r="CA11" s="1034"/>
      <c r="CB11" s="1034"/>
      <c r="CC11" s="1034"/>
      <c r="CD11" s="1034"/>
      <c r="CE11" s="1034"/>
      <c r="CF11" s="1034"/>
      <c r="CG11" s="1034"/>
      <c r="CH11" s="1034"/>
      <c r="CI11" s="1034"/>
      <c r="CJ11" s="1034"/>
      <c r="CK11" s="1034"/>
      <c r="CL11" s="1034"/>
      <c r="CM11" s="1034"/>
      <c r="CN11" s="1034"/>
      <c r="CO11" s="1034"/>
      <c r="CP11" s="1034"/>
      <c r="CQ11" s="1034"/>
      <c r="CR11" s="1034"/>
      <c r="CS11" s="1034"/>
      <c r="CT11" s="1034"/>
      <c r="CU11" s="1034"/>
      <c r="CV11" s="1034"/>
      <c r="CW11" s="1034"/>
      <c r="CX11" s="1034"/>
      <c r="CY11" s="1034"/>
      <c r="CZ11" s="1034"/>
      <c r="DA11" s="1024"/>
      <c r="DB11" s="1024"/>
      <c r="DC11" s="1024"/>
      <c r="DD11" s="1024"/>
      <c r="DE11" s="1024"/>
      <c r="DF11" s="1024"/>
      <c r="DG11" s="1024"/>
      <c r="DH11" s="1024"/>
      <c r="DI11" s="1024"/>
    </row>
    <row r="12" spans="1:113" s="425" customFormat="1" ht="15">
      <c r="A12" s="484"/>
      <c r="B12" s="1035" t="s">
        <v>334</v>
      </c>
      <c r="C12" s="1031">
        <v>31</v>
      </c>
      <c r="D12" s="1031">
        <v>168</v>
      </c>
      <c r="E12" s="1032"/>
      <c r="F12" s="1032"/>
      <c r="G12" s="1033"/>
      <c r="H12" s="1033"/>
      <c r="I12" s="1034"/>
      <c r="J12" s="1034"/>
      <c r="K12" s="1034"/>
      <c r="L12" s="1034"/>
      <c r="M12" s="1034"/>
      <c r="N12" s="1034"/>
      <c r="O12" s="1034"/>
      <c r="P12" s="1034"/>
      <c r="Q12" s="1034"/>
      <c r="R12" s="1034"/>
      <c r="S12" s="1034"/>
      <c r="T12" s="1034"/>
      <c r="U12" s="1034"/>
      <c r="V12" s="1034"/>
      <c r="W12" s="1034"/>
      <c r="X12" s="1034"/>
      <c r="Y12" s="1034"/>
      <c r="Z12" s="1034"/>
      <c r="AA12" s="1034"/>
      <c r="AB12" s="1034"/>
      <c r="AC12" s="1034"/>
      <c r="AD12" s="1034"/>
      <c r="AE12" s="1034"/>
      <c r="AF12" s="1034"/>
      <c r="AG12" s="1034"/>
      <c r="AH12" s="1034"/>
      <c r="AI12" s="1034"/>
      <c r="AJ12" s="1034"/>
      <c r="AK12" s="1034"/>
      <c r="AL12" s="1034"/>
      <c r="AM12" s="1034"/>
      <c r="AN12" s="1034"/>
      <c r="AO12" s="1034"/>
      <c r="AP12" s="1034"/>
      <c r="AQ12" s="1034"/>
      <c r="AR12" s="1034"/>
      <c r="AS12" s="1034"/>
      <c r="AT12" s="1034"/>
      <c r="AU12" s="1034"/>
      <c r="AV12" s="1034"/>
      <c r="AW12" s="1034"/>
      <c r="AX12" s="1034"/>
      <c r="AY12" s="1034"/>
      <c r="AZ12" s="1034"/>
      <c r="BA12" s="1034"/>
      <c r="BB12" s="1034"/>
      <c r="BC12" s="1034"/>
      <c r="BD12" s="1034"/>
      <c r="BE12" s="1034"/>
      <c r="BF12" s="1034"/>
      <c r="BG12" s="1034"/>
      <c r="BH12" s="1034"/>
      <c r="BI12" s="1034"/>
      <c r="BJ12" s="1034"/>
      <c r="BK12" s="1034"/>
      <c r="BL12" s="1034"/>
      <c r="BM12" s="1034"/>
      <c r="BN12" s="1034"/>
      <c r="BO12" s="1034"/>
      <c r="BP12" s="1034"/>
      <c r="BQ12" s="1034"/>
      <c r="BR12" s="1034"/>
      <c r="BS12" s="1034"/>
      <c r="BT12" s="1034"/>
      <c r="BU12" s="1034"/>
      <c r="BV12" s="1034"/>
      <c r="BW12" s="1034"/>
      <c r="BX12" s="1034"/>
      <c r="BY12" s="1034"/>
      <c r="BZ12" s="1034"/>
      <c r="CA12" s="1034"/>
      <c r="CB12" s="1034"/>
      <c r="CC12" s="1034"/>
      <c r="CD12" s="1034"/>
      <c r="CE12" s="1034"/>
      <c r="CF12" s="1034"/>
      <c r="CG12" s="1034"/>
      <c r="CH12" s="1034"/>
      <c r="CI12" s="1034"/>
      <c r="CJ12" s="1034"/>
      <c r="CK12" s="1034"/>
      <c r="CL12" s="1034"/>
      <c r="CM12" s="1034"/>
      <c r="CN12" s="1034"/>
      <c r="CO12" s="1034"/>
      <c r="CP12" s="1034"/>
      <c r="CQ12" s="1034"/>
      <c r="CR12" s="1034"/>
      <c r="CS12" s="1034"/>
      <c r="CT12" s="1034"/>
      <c r="CU12" s="1034"/>
      <c r="CV12" s="1034"/>
      <c r="CW12" s="1034"/>
      <c r="CX12" s="1034"/>
      <c r="CY12" s="1034"/>
      <c r="CZ12" s="1034"/>
      <c r="DA12" s="1024"/>
      <c r="DB12" s="1024"/>
      <c r="DC12" s="1024"/>
      <c r="DD12" s="1024"/>
      <c r="DE12" s="1024"/>
      <c r="DF12" s="1024"/>
      <c r="DG12" s="1024"/>
      <c r="DH12" s="1024"/>
      <c r="DI12" s="1024"/>
    </row>
    <row r="13" spans="1:113" s="425" customFormat="1" ht="12.75">
      <c r="A13" s="484"/>
      <c r="B13" s="1025" t="s">
        <v>335</v>
      </c>
      <c r="C13" s="1031"/>
      <c r="D13" s="1031"/>
      <c r="E13" s="1032"/>
      <c r="F13" s="1032"/>
      <c r="G13" s="1033"/>
      <c r="H13" s="1033"/>
      <c r="I13" s="1034"/>
      <c r="J13" s="1034"/>
      <c r="K13" s="1034"/>
      <c r="L13" s="1034"/>
      <c r="M13" s="1034"/>
      <c r="N13" s="1034"/>
      <c r="O13" s="1034"/>
      <c r="P13" s="1034"/>
      <c r="Q13" s="1034"/>
      <c r="R13" s="1034"/>
      <c r="S13" s="1034"/>
      <c r="T13" s="1034"/>
      <c r="U13" s="1034"/>
      <c r="V13" s="1034"/>
      <c r="W13" s="1034"/>
      <c r="X13" s="1034"/>
      <c r="Y13" s="1034"/>
      <c r="Z13" s="1034"/>
      <c r="AA13" s="1034"/>
      <c r="AB13" s="1034"/>
      <c r="AC13" s="1034"/>
      <c r="AD13" s="1034"/>
      <c r="AE13" s="1034"/>
      <c r="AF13" s="1034"/>
      <c r="AG13" s="1034"/>
      <c r="AH13" s="1034"/>
      <c r="AI13" s="1034"/>
      <c r="AJ13" s="1034"/>
      <c r="AK13" s="1034"/>
      <c r="AL13" s="1034"/>
      <c r="AM13" s="1034"/>
      <c r="AN13" s="1034"/>
      <c r="AO13" s="1034"/>
      <c r="AP13" s="1034"/>
      <c r="AQ13" s="1034"/>
      <c r="AR13" s="1034"/>
      <c r="AS13" s="1034"/>
      <c r="AT13" s="1034"/>
      <c r="AU13" s="1034"/>
      <c r="AV13" s="1034"/>
      <c r="AW13" s="1034"/>
      <c r="AX13" s="1034"/>
      <c r="AY13" s="1034"/>
      <c r="AZ13" s="1034"/>
      <c r="BA13" s="1034"/>
      <c r="BB13" s="1034"/>
      <c r="BC13" s="1034"/>
      <c r="BD13" s="1034"/>
      <c r="BE13" s="1034"/>
      <c r="BF13" s="1034"/>
      <c r="BG13" s="1034"/>
      <c r="BH13" s="1034"/>
      <c r="BI13" s="1034"/>
      <c r="BJ13" s="1034"/>
      <c r="BK13" s="1034"/>
      <c r="BL13" s="1034"/>
      <c r="BM13" s="1034"/>
      <c r="BN13" s="1034"/>
      <c r="BO13" s="1034"/>
      <c r="BP13" s="1034"/>
      <c r="BQ13" s="1034"/>
      <c r="BR13" s="1034"/>
      <c r="BS13" s="1034"/>
      <c r="BT13" s="1034"/>
      <c r="BU13" s="1034"/>
      <c r="BV13" s="1034"/>
      <c r="BW13" s="1034"/>
      <c r="BX13" s="1034"/>
      <c r="BY13" s="1034"/>
      <c r="BZ13" s="1034"/>
      <c r="CA13" s="1034"/>
      <c r="CB13" s="1034"/>
      <c r="CC13" s="1034"/>
      <c r="CD13" s="1034"/>
      <c r="CE13" s="1034"/>
      <c r="CF13" s="1034"/>
      <c r="CG13" s="1034"/>
      <c r="CH13" s="1034"/>
      <c r="CI13" s="1034"/>
      <c r="CJ13" s="1034"/>
      <c r="CK13" s="1034"/>
      <c r="CL13" s="1034"/>
      <c r="CM13" s="1034"/>
      <c r="CN13" s="1034"/>
      <c r="CO13" s="1034"/>
      <c r="CP13" s="1034"/>
      <c r="CQ13" s="1034"/>
      <c r="CR13" s="1034"/>
      <c r="CS13" s="1034"/>
      <c r="CT13" s="1034"/>
      <c r="CU13" s="1034"/>
      <c r="CV13" s="1034"/>
      <c r="CW13" s="1034"/>
      <c r="CX13" s="1034"/>
      <c r="CY13" s="1034"/>
      <c r="CZ13" s="1034"/>
      <c r="DA13" s="1024"/>
      <c r="DB13" s="1024"/>
      <c r="DC13" s="1024"/>
      <c r="DD13" s="1024"/>
      <c r="DE13" s="1024"/>
      <c r="DF13" s="1024"/>
      <c r="DG13" s="1024"/>
      <c r="DH13" s="1024"/>
      <c r="DI13" s="1024"/>
    </row>
    <row r="14" spans="1:113" s="425" customFormat="1" ht="12.75">
      <c r="A14" s="484"/>
      <c r="B14" s="1036" t="s">
        <v>336</v>
      </c>
      <c r="C14" s="1031"/>
      <c r="D14" s="1031"/>
      <c r="E14" s="1032"/>
      <c r="F14" s="1032"/>
      <c r="G14" s="1033"/>
      <c r="H14" s="1033"/>
      <c r="I14" s="1034"/>
      <c r="J14" s="1034"/>
      <c r="K14" s="1034"/>
      <c r="L14" s="1034"/>
      <c r="M14" s="1034"/>
      <c r="N14" s="1034"/>
      <c r="O14" s="1034"/>
      <c r="P14" s="1034"/>
      <c r="Q14" s="1034"/>
      <c r="R14" s="1034"/>
      <c r="S14" s="1034"/>
      <c r="T14" s="1034"/>
      <c r="U14" s="1034"/>
      <c r="V14" s="1034"/>
      <c r="W14" s="1034"/>
      <c r="X14" s="1034"/>
      <c r="Y14" s="1034"/>
      <c r="Z14" s="1034"/>
      <c r="AA14" s="1034"/>
      <c r="AB14" s="1034"/>
      <c r="AC14" s="1034"/>
      <c r="AD14" s="1034"/>
      <c r="AE14" s="1034"/>
      <c r="AF14" s="1034"/>
      <c r="AG14" s="1034"/>
      <c r="AH14" s="1034"/>
      <c r="AI14" s="1034"/>
      <c r="AJ14" s="1034"/>
      <c r="AK14" s="1034"/>
      <c r="AL14" s="1034"/>
      <c r="AM14" s="1034"/>
      <c r="AN14" s="1034"/>
      <c r="AO14" s="1034"/>
      <c r="AP14" s="1034"/>
      <c r="AQ14" s="1034"/>
      <c r="AR14" s="1034"/>
      <c r="AS14" s="1034"/>
      <c r="AT14" s="1034"/>
      <c r="AU14" s="1034"/>
      <c r="AV14" s="1034"/>
      <c r="AW14" s="1034"/>
      <c r="AX14" s="1034"/>
      <c r="AY14" s="1034"/>
      <c r="AZ14" s="1034"/>
      <c r="BA14" s="1034"/>
      <c r="BB14" s="1034"/>
      <c r="BC14" s="1034"/>
      <c r="BD14" s="1034"/>
      <c r="BE14" s="1034"/>
      <c r="BF14" s="1034"/>
      <c r="BG14" s="1034"/>
      <c r="BH14" s="1034"/>
      <c r="BI14" s="1034"/>
      <c r="BJ14" s="1034"/>
      <c r="BK14" s="1034"/>
      <c r="BL14" s="1034"/>
      <c r="BM14" s="1034"/>
      <c r="BN14" s="1034"/>
      <c r="BO14" s="1034"/>
      <c r="BP14" s="1034"/>
      <c r="BQ14" s="1034"/>
      <c r="BR14" s="1034"/>
      <c r="BS14" s="1034"/>
      <c r="BT14" s="1034"/>
      <c r="BU14" s="1034"/>
      <c r="BV14" s="1034"/>
      <c r="BW14" s="1034"/>
      <c r="BX14" s="1034"/>
      <c r="BY14" s="1034"/>
      <c r="BZ14" s="1034"/>
      <c r="CA14" s="1034"/>
      <c r="CB14" s="1034"/>
      <c r="CC14" s="1034"/>
      <c r="CD14" s="1034"/>
      <c r="CE14" s="1034"/>
      <c r="CF14" s="1034"/>
      <c r="CG14" s="1034"/>
      <c r="CH14" s="1034"/>
      <c r="CI14" s="1034"/>
      <c r="CJ14" s="1034"/>
      <c r="CK14" s="1034"/>
      <c r="CL14" s="1034"/>
      <c r="CM14" s="1034"/>
      <c r="CN14" s="1034"/>
      <c r="CO14" s="1034"/>
      <c r="CP14" s="1034"/>
      <c r="CQ14" s="1034"/>
      <c r="CR14" s="1034"/>
      <c r="CS14" s="1034"/>
      <c r="CT14" s="1034"/>
      <c r="CU14" s="1034"/>
      <c r="CV14" s="1034"/>
      <c r="CW14" s="1034"/>
      <c r="CX14" s="1034"/>
      <c r="CY14" s="1034"/>
      <c r="CZ14" s="1034"/>
      <c r="DA14" s="1024"/>
      <c r="DB14" s="1024"/>
      <c r="DC14" s="1024"/>
      <c r="DD14" s="1024"/>
      <c r="DE14" s="1024"/>
      <c r="DF14" s="1024"/>
      <c r="DG14" s="1024"/>
      <c r="DH14" s="1024"/>
      <c r="DI14" s="1024"/>
    </row>
    <row r="15" spans="1:113" s="425" customFormat="1" ht="15">
      <c r="A15" s="484"/>
      <c r="B15" s="1036" t="s">
        <v>337</v>
      </c>
      <c r="C15" s="1031">
        <v>16</v>
      </c>
      <c r="D15" s="1031">
        <v>96</v>
      </c>
      <c r="E15" s="1021">
        <f>D15/2пп!K63</f>
        <v>32</v>
      </c>
      <c r="F15" s="1021">
        <f>D15/'5ОР '!C6</f>
        <v>32</v>
      </c>
      <c r="G15" s="1033"/>
      <c r="H15" s="1033"/>
      <c r="I15" s="1034"/>
      <c r="J15" s="1034"/>
      <c r="K15" s="1034"/>
      <c r="L15" s="1034"/>
      <c r="M15" s="1034"/>
      <c r="N15" s="1034"/>
      <c r="O15" s="1034"/>
      <c r="P15" s="1034"/>
      <c r="Q15" s="1034"/>
      <c r="R15" s="1034"/>
      <c r="S15" s="1034"/>
      <c r="T15" s="1034"/>
      <c r="U15" s="1034"/>
      <c r="V15" s="1034"/>
      <c r="W15" s="1034"/>
      <c r="X15" s="1034"/>
      <c r="Y15" s="1034"/>
      <c r="Z15" s="1034"/>
      <c r="AA15" s="1034"/>
      <c r="AB15" s="1034"/>
      <c r="AC15" s="1034"/>
      <c r="AD15" s="1034"/>
      <c r="AE15" s="1034"/>
      <c r="AF15" s="1034"/>
      <c r="AG15" s="1034"/>
      <c r="AH15" s="1034"/>
      <c r="AI15" s="1034"/>
      <c r="AJ15" s="1034"/>
      <c r="AK15" s="1034"/>
      <c r="AL15" s="1034"/>
      <c r="AM15" s="1034"/>
      <c r="AN15" s="1034"/>
      <c r="AO15" s="1034"/>
      <c r="AP15" s="1034"/>
      <c r="AQ15" s="1034"/>
      <c r="AR15" s="1034"/>
      <c r="AS15" s="1034"/>
      <c r="AT15" s="1034"/>
      <c r="AU15" s="1034"/>
      <c r="AV15" s="1034"/>
      <c r="AW15" s="1034"/>
      <c r="AX15" s="1034"/>
      <c r="AY15" s="1034"/>
      <c r="AZ15" s="1034"/>
      <c r="BA15" s="1034"/>
      <c r="BB15" s="1034"/>
      <c r="BC15" s="1034"/>
      <c r="BD15" s="1034"/>
      <c r="BE15" s="1034"/>
      <c r="BF15" s="1034"/>
      <c r="BG15" s="1034"/>
      <c r="BH15" s="1034"/>
      <c r="BI15" s="1034"/>
      <c r="BJ15" s="1034"/>
      <c r="BK15" s="1034"/>
      <c r="BL15" s="1034"/>
      <c r="BM15" s="1034"/>
      <c r="BN15" s="1034"/>
      <c r="BO15" s="1034"/>
      <c r="BP15" s="1034"/>
      <c r="BQ15" s="1034"/>
      <c r="BR15" s="1034"/>
      <c r="BS15" s="1034"/>
      <c r="BT15" s="1034"/>
      <c r="BU15" s="1034"/>
      <c r="BV15" s="1034"/>
      <c r="BW15" s="1034"/>
      <c r="BX15" s="1034"/>
      <c r="BY15" s="1034"/>
      <c r="BZ15" s="1034"/>
      <c r="CA15" s="1034"/>
      <c r="CB15" s="1034"/>
      <c r="CC15" s="1034"/>
      <c r="CD15" s="1034"/>
      <c r="CE15" s="1034"/>
      <c r="CF15" s="1034"/>
      <c r="CG15" s="1034"/>
      <c r="CH15" s="1034"/>
      <c r="CI15" s="1034"/>
      <c r="CJ15" s="1034"/>
      <c r="CK15" s="1034"/>
      <c r="CL15" s="1034"/>
      <c r="CM15" s="1034"/>
      <c r="CN15" s="1034"/>
      <c r="CO15" s="1034"/>
      <c r="CP15" s="1034"/>
      <c r="CQ15" s="1034"/>
      <c r="CR15" s="1034"/>
      <c r="CS15" s="1034"/>
      <c r="CT15" s="1034"/>
      <c r="CU15" s="1034"/>
      <c r="CV15" s="1034"/>
      <c r="CW15" s="1034"/>
      <c r="CX15" s="1034"/>
      <c r="CY15" s="1034"/>
      <c r="CZ15" s="1034"/>
      <c r="DA15" s="1024"/>
      <c r="DB15" s="1024"/>
      <c r="DC15" s="1024"/>
      <c r="DD15" s="1024"/>
      <c r="DE15" s="1024"/>
      <c r="DF15" s="1024"/>
      <c r="DG15" s="1024"/>
      <c r="DH15" s="1024"/>
      <c r="DI15" s="1024"/>
    </row>
    <row r="16" spans="1:113" s="425" customFormat="1" ht="15">
      <c r="A16" s="484"/>
      <c r="B16" s="1036" t="s">
        <v>338</v>
      </c>
      <c r="C16" s="1037">
        <v>9</v>
      </c>
      <c r="D16" s="1037">
        <v>54</v>
      </c>
      <c r="E16" s="1021">
        <f>D16/2пп!K63</f>
        <v>18</v>
      </c>
      <c r="F16" s="1021">
        <f>D16/'5ОР '!C6</f>
        <v>18</v>
      </c>
      <c r="G16" s="1033"/>
      <c r="H16" s="1033"/>
      <c r="I16" s="1034"/>
      <c r="J16" s="1034"/>
      <c r="K16" s="1034"/>
      <c r="L16" s="1034"/>
      <c r="M16" s="1034"/>
      <c r="N16" s="1034"/>
      <c r="O16" s="1034"/>
      <c r="P16" s="1034"/>
      <c r="Q16" s="1034"/>
      <c r="R16" s="1034"/>
      <c r="S16" s="1034"/>
      <c r="T16" s="1034"/>
      <c r="U16" s="1034"/>
      <c r="V16" s="1034"/>
      <c r="W16" s="1034"/>
      <c r="X16" s="1034"/>
      <c r="Y16" s="1034"/>
      <c r="Z16" s="1034"/>
      <c r="AA16" s="1034"/>
      <c r="AB16" s="1034"/>
      <c r="AC16" s="1034"/>
      <c r="AD16" s="1034"/>
      <c r="AE16" s="1034"/>
      <c r="AF16" s="1034"/>
      <c r="AG16" s="1034"/>
      <c r="AH16" s="1034"/>
      <c r="AI16" s="1034"/>
      <c r="AJ16" s="1034"/>
      <c r="AK16" s="1034"/>
      <c r="AL16" s="1034"/>
      <c r="AM16" s="1034"/>
      <c r="AN16" s="1034"/>
      <c r="AO16" s="1034"/>
      <c r="AP16" s="1034"/>
      <c r="AQ16" s="1034"/>
      <c r="AR16" s="1034"/>
      <c r="AS16" s="1034"/>
      <c r="AT16" s="1034"/>
      <c r="AU16" s="1034"/>
      <c r="AV16" s="1034"/>
      <c r="AW16" s="1034"/>
      <c r="AX16" s="1034"/>
      <c r="AY16" s="1034"/>
      <c r="AZ16" s="1034"/>
      <c r="BA16" s="1034"/>
      <c r="BB16" s="1034"/>
      <c r="BC16" s="1034"/>
      <c r="BD16" s="1034"/>
      <c r="BE16" s="1034"/>
      <c r="BF16" s="1034"/>
      <c r="BG16" s="1034"/>
      <c r="BH16" s="1034"/>
      <c r="BI16" s="1034"/>
      <c r="BJ16" s="1034"/>
      <c r="BK16" s="1034"/>
      <c r="BL16" s="1034"/>
      <c r="BM16" s="1034"/>
      <c r="BN16" s="1034"/>
      <c r="BO16" s="1034"/>
      <c r="BP16" s="1034"/>
      <c r="BQ16" s="1034"/>
      <c r="BR16" s="1034"/>
      <c r="BS16" s="1034"/>
      <c r="BT16" s="1034"/>
      <c r="BU16" s="1034"/>
      <c r="BV16" s="1034"/>
      <c r="BW16" s="1034"/>
      <c r="BX16" s="1034"/>
      <c r="BY16" s="1034"/>
      <c r="BZ16" s="1034"/>
      <c r="CA16" s="1034"/>
      <c r="CB16" s="1034"/>
      <c r="CC16" s="1034"/>
      <c r="CD16" s="1034"/>
      <c r="CE16" s="1034"/>
      <c r="CF16" s="1034"/>
      <c r="CG16" s="1034"/>
      <c r="CH16" s="1034"/>
      <c r="CI16" s="1034"/>
      <c r="CJ16" s="1034"/>
      <c r="CK16" s="1034"/>
      <c r="CL16" s="1034"/>
      <c r="CM16" s="1034"/>
      <c r="CN16" s="1034"/>
      <c r="CO16" s="1034"/>
      <c r="CP16" s="1034"/>
      <c r="CQ16" s="1034"/>
      <c r="CR16" s="1034"/>
      <c r="CS16" s="1034"/>
      <c r="CT16" s="1034"/>
      <c r="CU16" s="1034"/>
      <c r="CV16" s="1034"/>
      <c r="CW16" s="1034"/>
      <c r="CX16" s="1034"/>
      <c r="CY16" s="1034"/>
      <c r="CZ16" s="1034"/>
      <c r="DA16" s="1024"/>
      <c r="DB16" s="1024"/>
      <c r="DC16" s="1024"/>
      <c r="DD16" s="1024"/>
      <c r="DE16" s="1024"/>
      <c r="DF16" s="1024"/>
      <c r="DG16" s="1024"/>
      <c r="DH16" s="1024"/>
      <c r="DI16" s="1024"/>
    </row>
    <row r="17" spans="1:113" s="425" customFormat="1" ht="16.5" customHeight="1">
      <c r="A17" s="484">
        <v>2</v>
      </c>
      <c r="B17" s="673" t="s">
        <v>339</v>
      </c>
      <c r="C17" s="1019">
        <f>SUM(C19:C26)</f>
        <v>878</v>
      </c>
      <c r="D17" s="1020">
        <f>SUM(D19:D26)</f>
        <v>1315</v>
      </c>
      <c r="E17" s="1021">
        <f>D17/2пп!K63</f>
        <v>438.3333333333333</v>
      </c>
      <c r="F17" s="1021">
        <f>D17/'5ОР '!C6</f>
        <v>438.3333333333333</v>
      </c>
      <c r="G17" s="1022"/>
      <c r="H17" s="1022"/>
      <c r="I17" s="1023"/>
      <c r="J17" s="1023"/>
      <c r="K17" s="1023"/>
      <c r="L17" s="1023"/>
      <c r="M17" s="1023"/>
      <c r="N17" s="1023"/>
      <c r="O17" s="1023"/>
      <c r="P17" s="1023"/>
      <c r="Q17" s="1023"/>
      <c r="R17" s="1023"/>
      <c r="S17" s="1023"/>
      <c r="T17" s="1023"/>
      <c r="U17" s="1023"/>
      <c r="V17" s="1023"/>
      <c r="W17" s="1023"/>
      <c r="X17" s="1023"/>
      <c r="Y17" s="1023"/>
      <c r="Z17" s="1023"/>
      <c r="AA17" s="1023"/>
      <c r="AB17" s="1023"/>
      <c r="AC17" s="1023"/>
      <c r="AD17" s="1023"/>
      <c r="AE17" s="1023"/>
      <c r="AF17" s="1023"/>
      <c r="AG17" s="1023"/>
      <c r="AH17" s="1023"/>
      <c r="AI17" s="1023"/>
      <c r="AJ17" s="1023"/>
      <c r="AK17" s="1023"/>
      <c r="AL17" s="1023"/>
      <c r="AM17" s="1023"/>
      <c r="AN17" s="1023"/>
      <c r="AO17" s="1023"/>
      <c r="AP17" s="1023"/>
      <c r="AQ17" s="1023"/>
      <c r="AR17" s="1023"/>
      <c r="AS17" s="1023"/>
      <c r="AT17" s="1023"/>
      <c r="AU17" s="1023"/>
      <c r="AV17" s="1023"/>
      <c r="AW17" s="1023"/>
      <c r="AX17" s="1023"/>
      <c r="AY17" s="1023"/>
      <c r="AZ17" s="1023"/>
      <c r="BA17" s="1023"/>
      <c r="BB17" s="1023"/>
      <c r="BC17" s="1023"/>
      <c r="BD17" s="1023"/>
      <c r="BE17" s="1023"/>
      <c r="BF17" s="1023"/>
      <c r="BG17" s="1023"/>
      <c r="BH17" s="1023"/>
      <c r="BI17" s="1023"/>
      <c r="BJ17" s="1023"/>
      <c r="BK17" s="1023"/>
      <c r="BL17" s="1023"/>
      <c r="BM17" s="1023"/>
      <c r="BN17" s="1023"/>
      <c r="BO17" s="1023"/>
      <c r="BP17" s="1023"/>
      <c r="BQ17" s="1023"/>
      <c r="BR17" s="1023"/>
      <c r="BS17" s="1023"/>
      <c r="BT17" s="1023"/>
      <c r="BU17" s="1023"/>
      <c r="BV17" s="1023"/>
      <c r="BW17" s="1023"/>
      <c r="BX17" s="1023"/>
      <c r="BY17" s="1023"/>
      <c r="BZ17" s="1023"/>
      <c r="CA17" s="1023"/>
      <c r="CB17" s="1023"/>
      <c r="CC17" s="1023"/>
      <c r="CD17" s="1023"/>
      <c r="CE17" s="1023"/>
      <c r="CF17" s="1023"/>
      <c r="CG17" s="1023"/>
      <c r="CH17" s="1023"/>
      <c r="CI17" s="1023"/>
      <c r="CJ17" s="1023"/>
      <c r="CK17" s="1023"/>
      <c r="CL17" s="1023"/>
      <c r="CM17" s="1023"/>
      <c r="CN17" s="1023"/>
      <c r="CO17" s="1023"/>
      <c r="CP17" s="1023"/>
      <c r="CQ17" s="1023"/>
      <c r="CR17" s="1023"/>
      <c r="CS17" s="1023"/>
      <c r="CT17" s="1023"/>
      <c r="CU17" s="1023"/>
      <c r="CV17" s="1023"/>
      <c r="CW17" s="1023"/>
      <c r="CX17" s="1023"/>
      <c r="CY17" s="1023"/>
      <c r="CZ17" s="1023"/>
      <c r="DA17" s="1024"/>
      <c r="DB17" s="1024"/>
      <c r="DC17" s="1024"/>
      <c r="DD17" s="1024"/>
      <c r="DE17" s="1024"/>
      <c r="DF17" s="1024"/>
      <c r="DG17" s="1024"/>
      <c r="DH17" s="1024"/>
      <c r="DI17" s="1024"/>
    </row>
    <row r="18" spans="1:113" s="425" customFormat="1" ht="12.75">
      <c r="A18" s="484"/>
      <c r="B18" s="1036" t="s">
        <v>340</v>
      </c>
      <c r="C18" s="1026">
        <f>SUM(C19:C24)</f>
        <v>752</v>
      </c>
      <c r="D18" s="1027">
        <f>SUM(D19:D24)</f>
        <v>1084</v>
      </c>
      <c r="E18" s="1021">
        <f>D18/2пп!K63</f>
        <v>361.3333333333333</v>
      </c>
      <c r="F18" s="1021">
        <f>D18/'5ОР '!C6</f>
        <v>361.3333333333333</v>
      </c>
      <c r="G18" s="1028"/>
      <c r="H18" s="1028"/>
      <c r="I18" s="1029"/>
      <c r="J18" s="1029"/>
      <c r="K18" s="1029"/>
      <c r="L18" s="1029"/>
      <c r="M18" s="1029"/>
      <c r="N18" s="1029"/>
      <c r="O18" s="1029"/>
      <c r="P18" s="1029"/>
      <c r="Q18" s="1029"/>
      <c r="R18" s="1029"/>
      <c r="S18" s="1029"/>
      <c r="T18" s="1029"/>
      <c r="U18" s="1029"/>
      <c r="V18" s="1029"/>
      <c r="W18" s="1029"/>
      <c r="X18" s="1029"/>
      <c r="Y18" s="1029"/>
      <c r="Z18" s="1029"/>
      <c r="AA18" s="1029"/>
      <c r="AB18" s="1029"/>
      <c r="AC18" s="1029"/>
      <c r="AD18" s="1029"/>
      <c r="AE18" s="1029"/>
      <c r="AF18" s="1029"/>
      <c r="AG18" s="1029"/>
      <c r="AH18" s="1029"/>
      <c r="AI18" s="1029"/>
      <c r="AJ18" s="1029"/>
      <c r="AK18" s="1029"/>
      <c r="AL18" s="1029"/>
      <c r="AM18" s="1029"/>
      <c r="AN18" s="1029"/>
      <c r="AO18" s="1029"/>
      <c r="AP18" s="1029"/>
      <c r="AQ18" s="1029"/>
      <c r="AR18" s="1029"/>
      <c r="AS18" s="1029"/>
      <c r="AT18" s="1029"/>
      <c r="AU18" s="1029"/>
      <c r="AV18" s="1029"/>
      <c r="AW18" s="1029"/>
      <c r="AX18" s="1029"/>
      <c r="AY18" s="1029"/>
      <c r="AZ18" s="1029"/>
      <c r="BA18" s="1029"/>
      <c r="BB18" s="1029"/>
      <c r="BC18" s="1029"/>
      <c r="BD18" s="1029"/>
      <c r="BE18" s="1029"/>
      <c r="BF18" s="1029"/>
      <c r="BG18" s="1029"/>
      <c r="BH18" s="1029"/>
      <c r="BI18" s="1029"/>
      <c r="BJ18" s="1029"/>
      <c r="BK18" s="1029"/>
      <c r="BL18" s="1029"/>
      <c r="BM18" s="1029"/>
      <c r="BN18" s="1029"/>
      <c r="BO18" s="1029"/>
      <c r="BP18" s="1029"/>
      <c r="BQ18" s="1029"/>
      <c r="BR18" s="1029"/>
      <c r="BS18" s="1029"/>
      <c r="BT18" s="1029"/>
      <c r="BU18" s="1029"/>
      <c r="BV18" s="1029"/>
      <c r="BW18" s="1029"/>
      <c r="BX18" s="1029"/>
      <c r="BY18" s="1029"/>
      <c r="BZ18" s="1029"/>
      <c r="CA18" s="1029"/>
      <c r="CB18" s="1029"/>
      <c r="CC18" s="1029"/>
      <c r="CD18" s="1029"/>
      <c r="CE18" s="1029"/>
      <c r="CF18" s="1029"/>
      <c r="CG18" s="1029"/>
      <c r="CH18" s="1029"/>
      <c r="CI18" s="1029"/>
      <c r="CJ18" s="1029"/>
      <c r="CK18" s="1029"/>
      <c r="CL18" s="1029"/>
      <c r="CM18" s="1029"/>
      <c r="CN18" s="1029"/>
      <c r="CO18" s="1029"/>
      <c r="CP18" s="1029"/>
      <c r="CQ18" s="1029"/>
      <c r="CR18" s="1029"/>
      <c r="CS18" s="1029"/>
      <c r="CT18" s="1029"/>
      <c r="CU18" s="1029"/>
      <c r="CV18" s="1029"/>
      <c r="CW18" s="1029"/>
      <c r="CX18" s="1029"/>
      <c r="CY18" s="1029"/>
      <c r="CZ18" s="1029"/>
      <c r="DA18" s="1024"/>
      <c r="DB18" s="1024"/>
      <c r="DC18" s="1024"/>
      <c r="DD18" s="1024"/>
      <c r="DE18" s="1024"/>
      <c r="DF18" s="1024"/>
      <c r="DG18" s="1024"/>
      <c r="DH18" s="1024"/>
      <c r="DI18" s="1024"/>
    </row>
    <row r="19" spans="1:113" s="425" customFormat="1" ht="12.75">
      <c r="A19" s="484"/>
      <c r="B19" s="1036" t="s">
        <v>331</v>
      </c>
      <c r="C19" s="1031"/>
      <c r="D19" s="1031"/>
      <c r="E19" s="1032"/>
      <c r="F19" s="1032"/>
      <c r="G19" s="1033"/>
      <c r="H19" s="1033"/>
      <c r="I19" s="1034"/>
      <c r="J19" s="1034"/>
      <c r="K19" s="1034"/>
      <c r="L19" s="1034"/>
      <c r="M19" s="1034"/>
      <c r="N19" s="1034"/>
      <c r="O19" s="1034"/>
      <c r="P19" s="1034"/>
      <c r="Q19" s="1034"/>
      <c r="R19" s="1034"/>
      <c r="S19" s="1034"/>
      <c r="T19" s="1034"/>
      <c r="U19" s="1034"/>
      <c r="V19" s="1034"/>
      <c r="W19" s="1034"/>
      <c r="X19" s="1034"/>
      <c r="Y19" s="1034"/>
      <c r="Z19" s="1034"/>
      <c r="AA19" s="1034"/>
      <c r="AB19" s="1034"/>
      <c r="AC19" s="1034"/>
      <c r="AD19" s="1034"/>
      <c r="AE19" s="1034"/>
      <c r="AF19" s="1034"/>
      <c r="AG19" s="1034"/>
      <c r="AH19" s="1034"/>
      <c r="AI19" s="1034"/>
      <c r="AJ19" s="1034"/>
      <c r="AK19" s="1034"/>
      <c r="AL19" s="1034"/>
      <c r="AM19" s="1034"/>
      <c r="AN19" s="1034"/>
      <c r="AO19" s="1034"/>
      <c r="AP19" s="1034"/>
      <c r="AQ19" s="1034"/>
      <c r="AR19" s="1034"/>
      <c r="AS19" s="1034"/>
      <c r="AT19" s="1034"/>
      <c r="AU19" s="1034"/>
      <c r="AV19" s="1034"/>
      <c r="AW19" s="1034"/>
      <c r="AX19" s="1034"/>
      <c r="AY19" s="1034"/>
      <c r="AZ19" s="1034"/>
      <c r="BA19" s="1034"/>
      <c r="BB19" s="1034"/>
      <c r="BC19" s="1034"/>
      <c r="BD19" s="1034"/>
      <c r="BE19" s="1034"/>
      <c r="BF19" s="1034"/>
      <c r="BG19" s="1034"/>
      <c r="BH19" s="1034"/>
      <c r="BI19" s="1034"/>
      <c r="BJ19" s="1034"/>
      <c r="BK19" s="1034"/>
      <c r="BL19" s="1034"/>
      <c r="BM19" s="1034"/>
      <c r="BN19" s="1034"/>
      <c r="BO19" s="1034"/>
      <c r="BP19" s="1034"/>
      <c r="BQ19" s="1034"/>
      <c r="BR19" s="1034"/>
      <c r="BS19" s="1034"/>
      <c r="BT19" s="1034"/>
      <c r="BU19" s="1034"/>
      <c r="BV19" s="1034"/>
      <c r="BW19" s="1034"/>
      <c r="BX19" s="1034"/>
      <c r="BY19" s="1034"/>
      <c r="BZ19" s="1034"/>
      <c r="CA19" s="1034"/>
      <c r="CB19" s="1034"/>
      <c r="CC19" s="1034"/>
      <c r="CD19" s="1034"/>
      <c r="CE19" s="1034"/>
      <c r="CF19" s="1034"/>
      <c r="CG19" s="1034"/>
      <c r="CH19" s="1034"/>
      <c r="CI19" s="1034"/>
      <c r="CJ19" s="1034"/>
      <c r="CK19" s="1034"/>
      <c r="CL19" s="1034"/>
      <c r="CM19" s="1034"/>
      <c r="CN19" s="1034"/>
      <c r="CO19" s="1034"/>
      <c r="CP19" s="1034"/>
      <c r="CQ19" s="1034"/>
      <c r="CR19" s="1034"/>
      <c r="CS19" s="1034"/>
      <c r="CT19" s="1034"/>
      <c r="CU19" s="1034"/>
      <c r="CV19" s="1034"/>
      <c r="CW19" s="1034"/>
      <c r="CX19" s="1034"/>
      <c r="CY19" s="1034"/>
      <c r="CZ19" s="1034"/>
      <c r="DA19" s="1024"/>
      <c r="DB19" s="1024"/>
      <c r="DC19" s="1024"/>
      <c r="DD19" s="1024"/>
      <c r="DE19" s="1024"/>
      <c r="DF19" s="1024"/>
      <c r="DG19" s="1024"/>
      <c r="DH19" s="1024"/>
      <c r="DI19" s="1024"/>
    </row>
    <row r="20" spans="1:113" s="425" customFormat="1" ht="15">
      <c r="A20" s="484"/>
      <c r="B20" s="1036" t="s">
        <v>332</v>
      </c>
      <c r="C20" s="1031">
        <v>242</v>
      </c>
      <c r="D20" s="1031">
        <v>378</v>
      </c>
      <c r="E20" s="1032"/>
      <c r="F20" s="1032"/>
      <c r="G20" s="1033"/>
      <c r="H20" s="1033"/>
      <c r="I20" s="1034"/>
      <c r="J20" s="1034"/>
      <c r="K20" s="1034"/>
      <c r="L20" s="1034"/>
      <c r="M20" s="1034"/>
      <c r="N20" s="1034"/>
      <c r="O20" s="1034"/>
      <c r="P20" s="1034"/>
      <c r="Q20" s="1034"/>
      <c r="R20" s="1034"/>
      <c r="S20" s="1034"/>
      <c r="T20" s="1034"/>
      <c r="U20" s="1034"/>
      <c r="V20" s="1034"/>
      <c r="W20" s="1034"/>
      <c r="X20" s="1034"/>
      <c r="Y20" s="1034"/>
      <c r="Z20" s="1034"/>
      <c r="AA20" s="1034"/>
      <c r="AB20" s="1034"/>
      <c r="AC20" s="1034"/>
      <c r="AD20" s="1034"/>
      <c r="AE20" s="1034"/>
      <c r="AF20" s="1034"/>
      <c r="AG20" s="1034"/>
      <c r="AH20" s="1034"/>
      <c r="AI20" s="1034"/>
      <c r="AJ20" s="1034"/>
      <c r="AK20" s="1034"/>
      <c r="AL20" s="1034"/>
      <c r="AM20" s="1034"/>
      <c r="AN20" s="1034"/>
      <c r="AO20" s="1034"/>
      <c r="AP20" s="1034"/>
      <c r="AQ20" s="1034"/>
      <c r="AR20" s="1034"/>
      <c r="AS20" s="1034"/>
      <c r="AT20" s="1034"/>
      <c r="AU20" s="1034"/>
      <c r="AV20" s="1034"/>
      <c r="AW20" s="1034"/>
      <c r="AX20" s="1034"/>
      <c r="AY20" s="1034"/>
      <c r="AZ20" s="1034"/>
      <c r="BA20" s="1034"/>
      <c r="BB20" s="1034"/>
      <c r="BC20" s="1034"/>
      <c r="BD20" s="1034"/>
      <c r="BE20" s="1034"/>
      <c r="BF20" s="1034"/>
      <c r="BG20" s="1034"/>
      <c r="BH20" s="1034"/>
      <c r="BI20" s="1034"/>
      <c r="BJ20" s="1034"/>
      <c r="BK20" s="1034"/>
      <c r="BL20" s="1034"/>
      <c r="BM20" s="1034"/>
      <c r="BN20" s="1034"/>
      <c r="BO20" s="1034"/>
      <c r="BP20" s="1034"/>
      <c r="BQ20" s="1034"/>
      <c r="BR20" s="1034"/>
      <c r="BS20" s="1034"/>
      <c r="BT20" s="1034"/>
      <c r="BU20" s="1034"/>
      <c r="BV20" s="1034"/>
      <c r="BW20" s="1034"/>
      <c r="BX20" s="1034"/>
      <c r="BY20" s="1034"/>
      <c r="BZ20" s="1034"/>
      <c r="CA20" s="1034"/>
      <c r="CB20" s="1034"/>
      <c r="CC20" s="1034"/>
      <c r="CD20" s="1034"/>
      <c r="CE20" s="1034"/>
      <c r="CF20" s="1034"/>
      <c r="CG20" s="1034"/>
      <c r="CH20" s="1034"/>
      <c r="CI20" s="1034"/>
      <c r="CJ20" s="1034"/>
      <c r="CK20" s="1034"/>
      <c r="CL20" s="1034"/>
      <c r="CM20" s="1034"/>
      <c r="CN20" s="1034"/>
      <c r="CO20" s="1034"/>
      <c r="CP20" s="1034"/>
      <c r="CQ20" s="1034"/>
      <c r="CR20" s="1034"/>
      <c r="CS20" s="1034"/>
      <c r="CT20" s="1034"/>
      <c r="CU20" s="1034"/>
      <c r="CV20" s="1034"/>
      <c r="CW20" s="1034"/>
      <c r="CX20" s="1034"/>
      <c r="CY20" s="1034"/>
      <c r="CZ20" s="1034"/>
      <c r="DA20" s="1024"/>
      <c r="DB20" s="1024"/>
      <c r="DC20" s="1024"/>
      <c r="DD20" s="1024"/>
      <c r="DE20" s="1024"/>
      <c r="DF20" s="1024"/>
      <c r="DG20" s="1024"/>
      <c r="DH20" s="1024"/>
      <c r="DI20" s="1024"/>
    </row>
    <row r="21" spans="1:113" s="425" customFormat="1" ht="15">
      <c r="A21" s="484"/>
      <c r="B21" s="1036" t="s">
        <v>333</v>
      </c>
      <c r="C21" s="1031">
        <v>246</v>
      </c>
      <c r="D21" s="1031">
        <v>344.5</v>
      </c>
      <c r="E21" s="1032"/>
      <c r="F21" s="1032"/>
      <c r="G21" s="1033"/>
      <c r="H21" s="1033"/>
      <c r="I21" s="1034"/>
      <c r="J21" s="1034"/>
      <c r="K21" s="1034"/>
      <c r="L21" s="1034"/>
      <c r="M21" s="1034"/>
      <c r="N21" s="1034"/>
      <c r="O21" s="1034"/>
      <c r="P21" s="1034"/>
      <c r="Q21" s="1034"/>
      <c r="R21" s="1034"/>
      <c r="S21" s="1034"/>
      <c r="T21" s="1034"/>
      <c r="U21" s="1034"/>
      <c r="V21" s="1034"/>
      <c r="W21" s="1034"/>
      <c r="X21" s="1034"/>
      <c r="Y21" s="1034"/>
      <c r="Z21" s="1034"/>
      <c r="AA21" s="1034"/>
      <c r="AB21" s="1034"/>
      <c r="AC21" s="1034"/>
      <c r="AD21" s="1034"/>
      <c r="AE21" s="1034"/>
      <c r="AF21" s="1034"/>
      <c r="AG21" s="1034"/>
      <c r="AH21" s="1034"/>
      <c r="AI21" s="1034"/>
      <c r="AJ21" s="1034"/>
      <c r="AK21" s="1034"/>
      <c r="AL21" s="1034"/>
      <c r="AM21" s="1034"/>
      <c r="AN21" s="1034"/>
      <c r="AO21" s="1034"/>
      <c r="AP21" s="1034"/>
      <c r="AQ21" s="1034"/>
      <c r="AR21" s="1034"/>
      <c r="AS21" s="1034"/>
      <c r="AT21" s="1034"/>
      <c r="AU21" s="1034"/>
      <c r="AV21" s="1034"/>
      <c r="AW21" s="1034"/>
      <c r="AX21" s="1034"/>
      <c r="AY21" s="1034"/>
      <c r="AZ21" s="1034"/>
      <c r="BA21" s="1034"/>
      <c r="BB21" s="1034"/>
      <c r="BC21" s="1034"/>
      <c r="BD21" s="1034"/>
      <c r="BE21" s="1034"/>
      <c r="BF21" s="1034"/>
      <c r="BG21" s="1034"/>
      <c r="BH21" s="1034"/>
      <c r="BI21" s="1034"/>
      <c r="BJ21" s="1034"/>
      <c r="BK21" s="1034"/>
      <c r="BL21" s="1034"/>
      <c r="BM21" s="1034"/>
      <c r="BN21" s="1034"/>
      <c r="BO21" s="1034"/>
      <c r="BP21" s="1034"/>
      <c r="BQ21" s="1034"/>
      <c r="BR21" s="1034"/>
      <c r="BS21" s="1034"/>
      <c r="BT21" s="1034"/>
      <c r="BU21" s="1034"/>
      <c r="BV21" s="1034"/>
      <c r="BW21" s="1034"/>
      <c r="BX21" s="1034"/>
      <c r="BY21" s="1034"/>
      <c r="BZ21" s="1034"/>
      <c r="CA21" s="1034"/>
      <c r="CB21" s="1034"/>
      <c r="CC21" s="1034"/>
      <c r="CD21" s="1034"/>
      <c r="CE21" s="1034"/>
      <c r="CF21" s="1034"/>
      <c r="CG21" s="1034"/>
      <c r="CH21" s="1034"/>
      <c r="CI21" s="1034"/>
      <c r="CJ21" s="1034"/>
      <c r="CK21" s="1034"/>
      <c r="CL21" s="1034"/>
      <c r="CM21" s="1034"/>
      <c r="CN21" s="1034"/>
      <c r="CO21" s="1034"/>
      <c r="CP21" s="1034"/>
      <c r="CQ21" s="1034"/>
      <c r="CR21" s="1034"/>
      <c r="CS21" s="1034"/>
      <c r="CT21" s="1034"/>
      <c r="CU21" s="1034"/>
      <c r="CV21" s="1034"/>
      <c r="CW21" s="1034"/>
      <c r="CX21" s="1034"/>
      <c r="CY21" s="1034"/>
      <c r="CZ21" s="1034"/>
      <c r="DA21" s="1024"/>
      <c r="DB21" s="1024"/>
      <c r="DC21" s="1024"/>
      <c r="DD21" s="1024"/>
      <c r="DE21" s="1024"/>
      <c r="DF21" s="1024"/>
      <c r="DG21" s="1024"/>
      <c r="DH21" s="1024"/>
      <c r="DI21" s="1024"/>
    </row>
    <row r="22" spans="1:113" s="425" customFormat="1" ht="15">
      <c r="A22" s="484"/>
      <c r="B22" s="1036" t="s">
        <v>334</v>
      </c>
      <c r="C22" s="1031">
        <v>264</v>
      </c>
      <c r="D22" s="1031">
        <v>361.5</v>
      </c>
      <c r="E22" s="1032"/>
      <c r="F22" s="1038"/>
      <c r="G22" s="1033"/>
      <c r="H22" s="1033"/>
      <c r="I22" s="1034"/>
      <c r="J22" s="1034"/>
      <c r="K22" s="1034"/>
      <c r="L22" s="1034"/>
      <c r="M22" s="1034"/>
      <c r="N22" s="1034"/>
      <c r="O22" s="1034"/>
      <c r="P22" s="1034"/>
      <c r="Q22" s="1034"/>
      <c r="R22" s="1034"/>
      <c r="S22" s="1034"/>
      <c r="T22" s="1034"/>
      <c r="U22" s="1034"/>
      <c r="V22" s="1034"/>
      <c r="W22" s="1034"/>
      <c r="X22" s="1034"/>
      <c r="Y22" s="1034"/>
      <c r="Z22" s="1034"/>
      <c r="AA22" s="1034"/>
      <c r="AB22" s="1034"/>
      <c r="AC22" s="1034"/>
      <c r="AD22" s="1034"/>
      <c r="AE22" s="1034"/>
      <c r="AF22" s="1034"/>
      <c r="AG22" s="1034"/>
      <c r="AH22" s="1034"/>
      <c r="AI22" s="1034"/>
      <c r="AJ22" s="1034"/>
      <c r="AK22" s="1034"/>
      <c r="AL22" s="1034"/>
      <c r="AM22" s="1034"/>
      <c r="AN22" s="1034"/>
      <c r="AO22" s="1034"/>
      <c r="AP22" s="1034"/>
      <c r="AQ22" s="1034"/>
      <c r="AR22" s="1034"/>
      <c r="AS22" s="1034"/>
      <c r="AT22" s="1034"/>
      <c r="AU22" s="1034"/>
      <c r="AV22" s="1034"/>
      <c r="AW22" s="1034"/>
      <c r="AX22" s="1034"/>
      <c r="AY22" s="1034"/>
      <c r="AZ22" s="1034"/>
      <c r="BA22" s="1034"/>
      <c r="BB22" s="1034"/>
      <c r="BC22" s="1034"/>
      <c r="BD22" s="1034"/>
      <c r="BE22" s="1034"/>
      <c r="BF22" s="1034"/>
      <c r="BG22" s="1034"/>
      <c r="BH22" s="1034"/>
      <c r="BI22" s="1034"/>
      <c r="BJ22" s="1034"/>
      <c r="BK22" s="1034"/>
      <c r="BL22" s="1034"/>
      <c r="BM22" s="1034"/>
      <c r="BN22" s="1034"/>
      <c r="BO22" s="1034"/>
      <c r="BP22" s="1034"/>
      <c r="BQ22" s="1034"/>
      <c r="BR22" s="1034"/>
      <c r="BS22" s="1034"/>
      <c r="BT22" s="1034"/>
      <c r="BU22" s="1034"/>
      <c r="BV22" s="1034"/>
      <c r="BW22" s="1034"/>
      <c r="BX22" s="1034"/>
      <c r="BY22" s="1034"/>
      <c r="BZ22" s="1034"/>
      <c r="CA22" s="1034"/>
      <c r="CB22" s="1034"/>
      <c r="CC22" s="1034"/>
      <c r="CD22" s="1034"/>
      <c r="CE22" s="1034"/>
      <c r="CF22" s="1034"/>
      <c r="CG22" s="1034"/>
      <c r="CH22" s="1034"/>
      <c r="CI22" s="1034"/>
      <c r="CJ22" s="1034"/>
      <c r="CK22" s="1034"/>
      <c r="CL22" s="1034"/>
      <c r="CM22" s="1034"/>
      <c r="CN22" s="1034"/>
      <c r="CO22" s="1034"/>
      <c r="CP22" s="1034"/>
      <c r="CQ22" s="1034"/>
      <c r="CR22" s="1034"/>
      <c r="CS22" s="1034"/>
      <c r="CT22" s="1034"/>
      <c r="CU22" s="1034"/>
      <c r="CV22" s="1034"/>
      <c r="CW22" s="1034"/>
      <c r="CX22" s="1034"/>
      <c r="CY22" s="1034"/>
      <c r="CZ22" s="1034"/>
      <c r="DA22" s="1024"/>
      <c r="DB22" s="1024"/>
      <c r="DC22" s="1024"/>
      <c r="DD22" s="1024"/>
      <c r="DE22" s="1024"/>
      <c r="DF22" s="1024"/>
      <c r="DG22" s="1024"/>
      <c r="DH22" s="1024"/>
      <c r="DI22" s="1024"/>
    </row>
    <row r="23" spans="1:113" s="425" customFormat="1" ht="12.75">
      <c r="A23" s="484"/>
      <c r="B23" s="1036" t="s">
        <v>335</v>
      </c>
      <c r="C23" s="1031"/>
      <c r="D23" s="1031"/>
      <c r="E23" s="1032"/>
      <c r="F23" s="1032"/>
      <c r="G23" s="1033"/>
      <c r="H23" s="1033"/>
      <c r="I23" s="1034"/>
      <c r="J23" s="1034"/>
      <c r="K23" s="1034"/>
      <c r="L23" s="1034"/>
      <c r="M23" s="1034"/>
      <c r="N23" s="1034"/>
      <c r="O23" s="1034"/>
      <c r="P23" s="1034"/>
      <c r="Q23" s="1034"/>
      <c r="R23" s="1034"/>
      <c r="S23" s="1034"/>
      <c r="T23" s="1034"/>
      <c r="U23" s="1034"/>
      <c r="V23" s="1034"/>
      <c r="W23" s="1034"/>
      <c r="X23" s="1034"/>
      <c r="Y23" s="1034"/>
      <c r="Z23" s="1034"/>
      <c r="AA23" s="1034"/>
      <c r="AB23" s="1034"/>
      <c r="AC23" s="1034"/>
      <c r="AD23" s="1034"/>
      <c r="AE23" s="1034"/>
      <c r="AF23" s="1034"/>
      <c r="AG23" s="1034"/>
      <c r="AH23" s="1034"/>
      <c r="AI23" s="1034"/>
      <c r="AJ23" s="1034"/>
      <c r="AK23" s="1034"/>
      <c r="AL23" s="1034"/>
      <c r="AM23" s="1034"/>
      <c r="AN23" s="1034"/>
      <c r="AO23" s="1034"/>
      <c r="AP23" s="1034"/>
      <c r="AQ23" s="1034"/>
      <c r="AR23" s="1034"/>
      <c r="AS23" s="1034"/>
      <c r="AT23" s="1034"/>
      <c r="AU23" s="1034"/>
      <c r="AV23" s="1034"/>
      <c r="AW23" s="1034"/>
      <c r="AX23" s="1034"/>
      <c r="AY23" s="1034"/>
      <c r="AZ23" s="1034"/>
      <c r="BA23" s="1034"/>
      <c r="BB23" s="1034"/>
      <c r="BC23" s="1034"/>
      <c r="BD23" s="1034"/>
      <c r="BE23" s="1034"/>
      <c r="BF23" s="1034"/>
      <c r="BG23" s="1034"/>
      <c r="BH23" s="1034"/>
      <c r="BI23" s="1034"/>
      <c r="BJ23" s="1034"/>
      <c r="BK23" s="1034"/>
      <c r="BL23" s="1034"/>
      <c r="BM23" s="1034"/>
      <c r="BN23" s="1034"/>
      <c r="BO23" s="1034"/>
      <c r="BP23" s="1034"/>
      <c r="BQ23" s="1034"/>
      <c r="BR23" s="1034"/>
      <c r="BS23" s="1034"/>
      <c r="BT23" s="1034"/>
      <c r="BU23" s="1034"/>
      <c r="BV23" s="1034"/>
      <c r="BW23" s="1034"/>
      <c r="BX23" s="1034"/>
      <c r="BY23" s="1034"/>
      <c r="BZ23" s="1034"/>
      <c r="CA23" s="1034"/>
      <c r="CB23" s="1034"/>
      <c r="CC23" s="1034"/>
      <c r="CD23" s="1034"/>
      <c r="CE23" s="1034"/>
      <c r="CF23" s="1034"/>
      <c r="CG23" s="1034"/>
      <c r="CH23" s="1034"/>
      <c r="CI23" s="1034"/>
      <c r="CJ23" s="1034"/>
      <c r="CK23" s="1034"/>
      <c r="CL23" s="1034"/>
      <c r="CM23" s="1034"/>
      <c r="CN23" s="1034"/>
      <c r="CO23" s="1034"/>
      <c r="CP23" s="1034"/>
      <c r="CQ23" s="1034"/>
      <c r="CR23" s="1034"/>
      <c r="CS23" s="1034"/>
      <c r="CT23" s="1034"/>
      <c r="CU23" s="1034"/>
      <c r="CV23" s="1034"/>
      <c r="CW23" s="1034"/>
      <c r="CX23" s="1034"/>
      <c r="CY23" s="1034"/>
      <c r="CZ23" s="1034"/>
      <c r="DA23" s="1024"/>
      <c r="DB23" s="1024"/>
      <c r="DC23" s="1024"/>
      <c r="DD23" s="1024"/>
      <c r="DE23" s="1024"/>
      <c r="DF23" s="1024"/>
      <c r="DG23" s="1024"/>
      <c r="DH23" s="1024"/>
      <c r="DI23" s="1024"/>
    </row>
    <row r="24" spans="1:113" s="425" customFormat="1" ht="12.75">
      <c r="A24" s="484"/>
      <c r="B24" s="1036" t="s">
        <v>336</v>
      </c>
      <c r="C24" s="1031"/>
      <c r="D24" s="1031"/>
      <c r="E24" s="1032"/>
      <c r="F24" s="1032"/>
      <c r="G24" s="1033"/>
      <c r="H24" s="1033"/>
      <c r="I24" s="1034"/>
      <c r="J24" s="1034"/>
      <c r="K24" s="1034"/>
      <c r="L24" s="1034"/>
      <c r="M24" s="1034"/>
      <c r="N24" s="1034"/>
      <c r="O24" s="1034"/>
      <c r="P24" s="1034"/>
      <c r="Q24" s="1034"/>
      <c r="R24" s="1034"/>
      <c r="S24" s="1034"/>
      <c r="T24" s="1034"/>
      <c r="U24" s="1034"/>
      <c r="V24" s="1034"/>
      <c r="W24" s="1034"/>
      <c r="X24" s="1034"/>
      <c r="Y24" s="1034"/>
      <c r="Z24" s="1034"/>
      <c r="AA24" s="1034"/>
      <c r="AB24" s="1034"/>
      <c r="AC24" s="1034"/>
      <c r="AD24" s="1034"/>
      <c r="AE24" s="1034"/>
      <c r="AF24" s="1034"/>
      <c r="AG24" s="1034"/>
      <c r="AH24" s="1034"/>
      <c r="AI24" s="1034"/>
      <c r="AJ24" s="1034"/>
      <c r="AK24" s="1034"/>
      <c r="AL24" s="1034"/>
      <c r="AM24" s="1034"/>
      <c r="AN24" s="1034"/>
      <c r="AO24" s="1034"/>
      <c r="AP24" s="1034"/>
      <c r="AQ24" s="1034"/>
      <c r="AR24" s="1034"/>
      <c r="AS24" s="1034"/>
      <c r="AT24" s="1034"/>
      <c r="AU24" s="1034"/>
      <c r="AV24" s="1034"/>
      <c r="AW24" s="1034"/>
      <c r="AX24" s="1034"/>
      <c r="AY24" s="1034"/>
      <c r="AZ24" s="1034"/>
      <c r="BA24" s="1034"/>
      <c r="BB24" s="1034"/>
      <c r="BC24" s="1034"/>
      <c r="BD24" s="1034"/>
      <c r="BE24" s="1034"/>
      <c r="BF24" s="1034"/>
      <c r="BG24" s="1034"/>
      <c r="BH24" s="1034"/>
      <c r="BI24" s="1034"/>
      <c r="BJ24" s="1034"/>
      <c r="BK24" s="1034"/>
      <c r="BL24" s="1034"/>
      <c r="BM24" s="1034"/>
      <c r="BN24" s="1034"/>
      <c r="BO24" s="1034"/>
      <c r="BP24" s="1034"/>
      <c r="BQ24" s="1034"/>
      <c r="BR24" s="1034"/>
      <c r="BS24" s="1034"/>
      <c r="BT24" s="1034"/>
      <c r="BU24" s="1034"/>
      <c r="BV24" s="1034"/>
      <c r="BW24" s="1034"/>
      <c r="BX24" s="1034"/>
      <c r="BY24" s="1034"/>
      <c r="BZ24" s="1034"/>
      <c r="CA24" s="1034"/>
      <c r="CB24" s="1034"/>
      <c r="CC24" s="1034"/>
      <c r="CD24" s="1034"/>
      <c r="CE24" s="1034"/>
      <c r="CF24" s="1034"/>
      <c r="CG24" s="1034"/>
      <c r="CH24" s="1034"/>
      <c r="CI24" s="1034"/>
      <c r="CJ24" s="1034"/>
      <c r="CK24" s="1034"/>
      <c r="CL24" s="1034"/>
      <c r="CM24" s="1034"/>
      <c r="CN24" s="1034"/>
      <c r="CO24" s="1034"/>
      <c r="CP24" s="1034"/>
      <c r="CQ24" s="1034"/>
      <c r="CR24" s="1034"/>
      <c r="CS24" s="1034"/>
      <c r="CT24" s="1034"/>
      <c r="CU24" s="1034"/>
      <c r="CV24" s="1034"/>
      <c r="CW24" s="1034"/>
      <c r="CX24" s="1034"/>
      <c r="CY24" s="1034"/>
      <c r="CZ24" s="1034"/>
      <c r="DA24" s="1024"/>
      <c r="DB24" s="1024"/>
      <c r="DC24" s="1024"/>
      <c r="DD24" s="1024"/>
      <c r="DE24" s="1024"/>
      <c r="DF24" s="1024"/>
      <c r="DG24" s="1024"/>
      <c r="DH24" s="1024"/>
      <c r="DI24" s="1024"/>
    </row>
    <row r="25" spans="1:113" s="425" customFormat="1" ht="15">
      <c r="A25" s="484"/>
      <c r="B25" s="1036" t="s">
        <v>337</v>
      </c>
      <c r="C25" s="1031">
        <v>104</v>
      </c>
      <c r="D25" s="1031">
        <v>181</v>
      </c>
      <c r="E25" s="1021">
        <f>D25/2пп!K63</f>
        <v>60.333333333333336</v>
      </c>
      <c r="F25" s="1021">
        <f>D25/'5ОР '!C6</f>
        <v>60.333333333333336</v>
      </c>
      <c r="G25" s="1033"/>
      <c r="H25" s="1033"/>
      <c r="I25" s="1034"/>
      <c r="J25" s="1034"/>
      <c r="K25" s="1034"/>
      <c r="L25" s="1034"/>
      <c r="M25" s="1034"/>
      <c r="N25" s="1034"/>
      <c r="O25" s="1034"/>
      <c r="P25" s="1034"/>
      <c r="Q25" s="1034"/>
      <c r="R25" s="1034"/>
      <c r="S25" s="1034"/>
      <c r="T25" s="1034"/>
      <c r="U25" s="1034"/>
      <c r="V25" s="1034"/>
      <c r="W25" s="1034"/>
      <c r="X25" s="1034"/>
      <c r="Y25" s="1034"/>
      <c r="Z25" s="1034"/>
      <c r="AA25" s="1034"/>
      <c r="AB25" s="1034"/>
      <c r="AC25" s="1034"/>
      <c r="AD25" s="1034"/>
      <c r="AE25" s="1034"/>
      <c r="AF25" s="1034"/>
      <c r="AG25" s="1034"/>
      <c r="AH25" s="1034"/>
      <c r="AI25" s="1034"/>
      <c r="AJ25" s="1034"/>
      <c r="AK25" s="1034"/>
      <c r="AL25" s="1034"/>
      <c r="AM25" s="1034"/>
      <c r="AN25" s="1034"/>
      <c r="AO25" s="1034"/>
      <c r="AP25" s="1034"/>
      <c r="AQ25" s="1034"/>
      <c r="AR25" s="1034"/>
      <c r="AS25" s="1034"/>
      <c r="AT25" s="1034"/>
      <c r="AU25" s="1034"/>
      <c r="AV25" s="1034"/>
      <c r="AW25" s="1034"/>
      <c r="AX25" s="1034"/>
      <c r="AY25" s="1034"/>
      <c r="AZ25" s="1034"/>
      <c r="BA25" s="1034"/>
      <c r="BB25" s="1034"/>
      <c r="BC25" s="1034"/>
      <c r="BD25" s="1034"/>
      <c r="BE25" s="1034"/>
      <c r="BF25" s="1034"/>
      <c r="BG25" s="1034"/>
      <c r="BH25" s="1034"/>
      <c r="BI25" s="1034"/>
      <c r="BJ25" s="1034"/>
      <c r="BK25" s="1034"/>
      <c r="BL25" s="1034"/>
      <c r="BM25" s="1034"/>
      <c r="BN25" s="1034"/>
      <c r="BO25" s="1034"/>
      <c r="BP25" s="1034"/>
      <c r="BQ25" s="1034"/>
      <c r="BR25" s="1034"/>
      <c r="BS25" s="1034"/>
      <c r="BT25" s="1034"/>
      <c r="BU25" s="1034"/>
      <c r="BV25" s="1034"/>
      <c r="BW25" s="1034"/>
      <c r="BX25" s="1034"/>
      <c r="BY25" s="1034"/>
      <c r="BZ25" s="1034"/>
      <c r="CA25" s="1034"/>
      <c r="CB25" s="1034"/>
      <c r="CC25" s="1034"/>
      <c r="CD25" s="1034"/>
      <c r="CE25" s="1034"/>
      <c r="CF25" s="1034"/>
      <c r="CG25" s="1034"/>
      <c r="CH25" s="1034"/>
      <c r="CI25" s="1034"/>
      <c r="CJ25" s="1034"/>
      <c r="CK25" s="1034"/>
      <c r="CL25" s="1034"/>
      <c r="CM25" s="1034"/>
      <c r="CN25" s="1034"/>
      <c r="CO25" s="1034"/>
      <c r="CP25" s="1034"/>
      <c r="CQ25" s="1034"/>
      <c r="CR25" s="1034"/>
      <c r="CS25" s="1034"/>
      <c r="CT25" s="1034"/>
      <c r="CU25" s="1034"/>
      <c r="CV25" s="1034"/>
      <c r="CW25" s="1034"/>
      <c r="CX25" s="1034"/>
      <c r="CY25" s="1034"/>
      <c r="CZ25" s="1034"/>
      <c r="DA25" s="1024"/>
      <c r="DB25" s="1024"/>
      <c r="DC25" s="1024"/>
      <c r="DD25" s="1024"/>
      <c r="DE25" s="1024"/>
      <c r="DF25" s="1024"/>
      <c r="DG25" s="1024"/>
      <c r="DH25" s="1024"/>
      <c r="DI25" s="1024"/>
    </row>
    <row r="26" spans="1:113" s="425" customFormat="1" ht="15">
      <c r="A26" s="484"/>
      <c r="B26" s="1036" t="s">
        <v>338</v>
      </c>
      <c r="C26" s="1037">
        <v>22</v>
      </c>
      <c r="D26" s="1037">
        <v>50</v>
      </c>
      <c r="E26" s="1021">
        <f>D26/2пп!K63</f>
        <v>16.666666666666668</v>
      </c>
      <c r="F26" s="1021">
        <f>D26/'5ОР '!C6</f>
        <v>16.666666666666668</v>
      </c>
      <c r="G26" s="1033"/>
      <c r="H26" s="1033"/>
      <c r="I26" s="1034"/>
      <c r="J26" s="1034"/>
      <c r="K26" s="1034"/>
      <c r="L26" s="1034"/>
      <c r="M26" s="1034"/>
      <c r="N26" s="1034"/>
      <c r="O26" s="1034"/>
      <c r="P26" s="1034"/>
      <c r="Q26" s="1034"/>
      <c r="R26" s="1034"/>
      <c r="S26" s="1034"/>
      <c r="T26" s="1034"/>
      <c r="U26" s="1034"/>
      <c r="V26" s="1034"/>
      <c r="W26" s="1034"/>
      <c r="X26" s="1034"/>
      <c r="Y26" s="1034"/>
      <c r="Z26" s="1034"/>
      <c r="AA26" s="1034"/>
      <c r="AB26" s="1034"/>
      <c r="AC26" s="1034"/>
      <c r="AD26" s="1034"/>
      <c r="AE26" s="1034"/>
      <c r="AF26" s="1034"/>
      <c r="AG26" s="1034"/>
      <c r="AH26" s="1034"/>
      <c r="AI26" s="1034"/>
      <c r="AJ26" s="1034"/>
      <c r="AK26" s="1034"/>
      <c r="AL26" s="1034"/>
      <c r="AM26" s="1034"/>
      <c r="AN26" s="1034"/>
      <c r="AO26" s="1034"/>
      <c r="AP26" s="1034"/>
      <c r="AQ26" s="1034"/>
      <c r="AR26" s="1034"/>
      <c r="AS26" s="1034"/>
      <c r="AT26" s="1034"/>
      <c r="AU26" s="1034"/>
      <c r="AV26" s="1034"/>
      <c r="AW26" s="1034"/>
      <c r="AX26" s="1034"/>
      <c r="AY26" s="1034"/>
      <c r="AZ26" s="1034"/>
      <c r="BA26" s="1034"/>
      <c r="BB26" s="1034"/>
      <c r="BC26" s="1034"/>
      <c r="BD26" s="1034"/>
      <c r="BE26" s="1034"/>
      <c r="BF26" s="1034"/>
      <c r="BG26" s="1034"/>
      <c r="BH26" s="1034"/>
      <c r="BI26" s="1034"/>
      <c r="BJ26" s="1034"/>
      <c r="BK26" s="1034"/>
      <c r="BL26" s="1034"/>
      <c r="BM26" s="1034"/>
      <c r="BN26" s="1034"/>
      <c r="BO26" s="1034"/>
      <c r="BP26" s="1034"/>
      <c r="BQ26" s="1034"/>
      <c r="BR26" s="1034"/>
      <c r="BS26" s="1034"/>
      <c r="BT26" s="1034"/>
      <c r="BU26" s="1034"/>
      <c r="BV26" s="1034"/>
      <c r="BW26" s="1034"/>
      <c r="BX26" s="1034"/>
      <c r="BY26" s="1034"/>
      <c r="BZ26" s="1034"/>
      <c r="CA26" s="1034"/>
      <c r="CB26" s="1034"/>
      <c r="CC26" s="1034"/>
      <c r="CD26" s="1034"/>
      <c r="CE26" s="1034"/>
      <c r="CF26" s="1034"/>
      <c r="CG26" s="1034"/>
      <c r="CH26" s="1034"/>
      <c r="CI26" s="1034"/>
      <c r="CJ26" s="1034"/>
      <c r="CK26" s="1034"/>
      <c r="CL26" s="1034"/>
      <c r="CM26" s="1034"/>
      <c r="CN26" s="1034"/>
      <c r="CO26" s="1034"/>
      <c r="CP26" s="1034"/>
      <c r="CQ26" s="1034"/>
      <c r="CR26" s="1034"/>
      <c r="CS26" s="1034"/>
      <c r="CT26" s="1034"/>
      <c r="CU26" s="1034"/>
      <c r="CV26" s="1034"/>
      <c r="CW26" s="1034"/>
      <c r="CX26" s="1034"/>
      <c r="CY26" s="1034"/>
      <c r="CZ26" s="1034"/>
      <c r="DA26" s="1024"/>
      <c r="DB26" s="1024"/>
      <c r="DC26" s="1024"/>
      <c r="DD26" s="1024"/>
      <c r="DE26" s="1024"/>
      <c r="DF26" s="1024"/>
      <c r="DG26" s="1024"/>
      <c r="DH26" s="1024"/>
      <c r="DI26" s="1024"/>
    </row>
    <row r="27" spans="1:113" s="425" customFormat="1" ht="12.75">
      <c r="A27" s="701">
        <v>3</v>
      </c>
      <c r="B27" s="675" t="s">
        <v>341</v>
      </c>
      <c r="C27" s="1019">
        <f>SUM(C29:C36)</f>
        <v>352</v>
      </c>
      <c r="D27" s="1020">
        <f>SUM(D29:D36)</f>
        <v>566.5</v>
      </c>
      <c r="E27" s="1021">
        <f>D27/2пп!K63</f>
        <v>188.83333333333334</v>
      </c>
      <c r="F27" s="1021">
        <f>D27/'5ОР '!C6</f>
        <v>188.83333333333334</v>
      </c>
      <c r="G27" s="1022"/>
      <c r="H27" s="1022"/>
      <c r="I27" s="1023"/>
      <c r="J27" s="1023"/>
      <c r="K27" s="1023"/>
      <c r="L27" s="1023"/>
      <c r="M27" s="1023"/>
      <c r="N27" s="1023"/>
      <c r="O27" s="1023"/>
      <c r="P27" s="1023"/>
      <c r="Q27" s="1023"/>
      <c r="R27" s="1023"/>
      <c r="S27" s="1023"/>
      <c r="T27" s="1023"/>
      <c r="U27" s="1023"/>
      <c r="V27" s="1023"/>
      <c r="W27" s="1023"/>
      <c r="X27" s="1023"/>
      <c r="Y27" s="1023"/>
      <c r="Z27" s="1023"/>
      <c r="AA27" s="1023"/>
      <c r="AB27" s="1023"/>
      <c r="AC27" s="1023"/>
      <c r="AD27" s="1023"/>
      <c r="AE27" s="1023"/>
      <c r="AF27" s="1023"/>
      <c r="AG27" s="1023"/>
      <c r="AH27" s="1023"/>
      <c r="AI27" s="1023"/>
      <c r="AJ27" s="1023"/>
      <c r="AK27" s="1023"/>
      <c r="AL27" s="1023"/>
      <c r="AM27" s="1023"/>
      <c r="AN27" s="1023"/>
      <c r="AO27" s="1023"/>
      <c r="AP27" s="1023"/>
      <c r="AQ27" s="1023"/>
      <c r="AR27" s="1023"/>
      <c r="AS27" s="1023"/>
      <c r="AT27" s="1023"/>
      <c r="AU27" s="1023"/>
      <c r="AV27" s="1023"/>
      <c r="AW27" s="1023"/>
      <c r="AX27" s="1023"/>
      <c r="AY27" s="1023"/>
      <c r="AZ27" s="1023"/>
      <c r="BA27" s="1023"/>
      <c r="BB27" s="1023"/>
      <c r="BC27" s="1023"/>
      <c r="BD27" s="1023"/>
      <c r="BE27" s="1023"/>
      <c r="BF27" s="1023"/>
      <c r="BG27" s="1023"/>
      <c r="BH27" s="1023"/>
      <c r="BI27" s="1023"/>
      <c r="BJ27" s="1023"/>
      <c r="BK27" s="1023"/>
      <c r="BL27" s="1023"/>
      <c r="BM27" s="1023"/>
      <c r="BN27" s="1023"/>
      <c r="BO27" s="1023"/>
      <c r="BP27" s="1023"/>
      <c r="BQ27" s="1023"/>
      <c r="BR27" s="1023"/>
      <c r="BS27" s="1023"/>
      <c r="BT27" s="1023"/>
      <c r="BU27" s="1023"/>
      <c r="BV27" s="1023"/>
      <c r="BW27" s="1023"/>
      <c r="BX27" s="1023"/>
      <c r="BY27" s="1023"/>
      <c r="BZ27" s="1023"/>
      <c r="CA27" s="1023"/>
      <c r="CB27" s="1023"/>
      <c r="CC27" s="1023"/>
      <c r="CD27" s="1023"/>
      <c r="CE27" s="1023"/>
      <c r="CF27" s="1023"/>
      <c r="CG27" s="1023"/>
      <c r="CH27" s="1023"/>
      <c r="CI27" s="1023"/>
      <c r="CJ27" s="1023"/>
      <c r="CK27" s="1023"/>
      <c r="CL27" s="1023"/>
      <c r="CM27" s="1023"/>
      <c r="CN27" s="1023"/>
      <c r="CO27" s="1023"/>
      <c r="CP27" s="1023"/>
      <c r="CQ27" s="1023"/>
      <c r="CR27" s="1023"/>
      <c r="CS27" s="1023"/>
      <c r="CT27" s="1023"/>
      <c r="CU27" s="1023"/>
      <c r="CV27" s="1023"/>
      <c r="CW27" s="1023"/>
      <c r="CX27" s="1023"/>
      <c r="CY27" s="1023"/>
      <c r="CZ27" s="1023"/>
      <c r="DA27" s="1024"/>
      <c r="DB27" s="1024"/>
      <c r="DC27" s="1024"/>
      <c r="DD27" s="1024"/>
      <c r="DE27" s="1024"/>
      <c r="DF27" s="1024"/>
      <c r="DG27" s="1024"/>
      <c r="DH27" s="1024"/>
      <c r="DI27" s="1024"/>
    </row>
    <row r="28" spans="1:113" s="425" customFormat="1" ht="12.75">
      <c r="A28" s="701"/>
      <c r="B28" s="1036" t="s">
        <v>330</v>
      </c>
      <c r="C28" s="1026">
        <f>SUM(C29:C34)</f>
        <v>208</v>
      </c>
      <c r="D28" s="1027">
        <f>SUM(D29:D34)</f>
        <v>298.5</v>
      </c>
      <c r="E28" s="1021">
        <f>D28/2пп!K63</f>
        <v>99.5</v>
      </c>
      <c r="F28" s="1021">
        <f>D28/'5ОР '!C6</f>
        <v>99.5</v>
      </c>
      <c r="G28" s="1028"/>
      <c r="H28" s="1028"/>
      <c r="I28" s="1029"/>
      <c r="J28" s="1029"/>
      <c r="K28" s="1029"/>
      <c r="L28" s="1029"/>
      <c r="M28" s="1029"/>
      <c r="N28" s="1029"/>
      <c r="O28" s="1029"/>
      <c r="P28" s="1029"/>
      <c r="Q28" s="1029"/>
      <c r="R28" s="1029"/>
      <c r="S28" s="1029"/>
      <c r="T28" s="1029"/>
      <c r="U28" s="1029"/>
      <c r="V28" s="1029"/>
      <c r="W28" s="1029"/>
      <c r="X28" s="1029"/>
      <c r="Y28" s="1029"/>
      <c r="Z28" s="1029"/>
      <c r="AA28" s="1029"/>
      <c r="AB28" s="1029"/>
      <c r="AC28" s="1029"/>
      <c r="AD28" s="1029"/>
      <c r="AE28" s="1029"/>
      <c r="AF28" s="1029"/>
      <c r="AG28" s="1029"/>
      <c r="AH28" s="1029"/>
      <c r="AI28" s="1029"/>
      <c r="AJ28" s="1029"/>
      <c r="AK28" s="1029"/>
      <c r="AL28" s="1029"/>
      <c r="AM28" s="1029"/>
      <c r="AN28" s="1029"/>
      <c r="AO28" s="1029"/>
      <c r="AP28" s="1029"/>
      <c r="AQ28" s="1029"/>
      <c r="AR28" s="1029"/>
      <c r="AS28" s="1029"/>
      <c r="AT28" s="1029"/>
      <c r="AU28" s="1029"/>
      <c r="AV28" s="1029"/>
      <c r="AW28" s="1029"/>
      <c r="AX28" s="1029"/>
      <c r="AY28" s="1029"/>
      <c r="AZ28" s="1029"/>
      <c r="BA28" s="1029"/>
      <c r="BB28" s="1029"/>
      <c r="BC28" s="1029"/>
      <c r="BD28" s="1029"/>
      <c r="BE28" s="1029"/>
      <c r="BF28" s="1029"/>
      <c r="BG28" s="1029"/>
      <c r="BH28" s="1029"/>
      <c r="BI28" s="1029"/>
      <c r="BJ28" s="1029"/>
      <c r="BK28" s="1029"/>
      <c r="BL28" s="1029"/>
      <c r="BM28" s="1029"/>
      <c r="BN28" s="1029"/>
      <c r="BO28" s="1029"/>
      <c r="BP28" s="1029"/>
      <c r="BQ28" s="1029"/>
      <c r="BR28" s="1029"/>
      <c r="BS28" s="1029"/>
      <c r="BT28" s="1029"/>
      <c r="BU28" s="1029"/>
      <c r="BV28" s="1029"/>
      <c r="BW28" s="1029"/>
      <c r="BX28" s="1029"/>
      <c r="BY28" s="1029"/>
      <c r="BZ28" s="1029"/>
      <c r="CA28" s="1029"/>
      <c r="CB28" s="1029"/>
      <c r="CC28" s="1029"/>
      <c r="CD28" s="1029"/>
      <c r="CE28" s="1029"/>
      <c r="CF28" s="1029"/>
      <c r="CG28" s="1029"/>
      <c r="CH28" s="1029"/>
      <c r="CI28" s="1029"/>
      <c r="CJ28" s="1029"/>
      <c r="CK28" s="1029"/>
      <c r="CL28" s="1029"/>
      <c r="CM28" s="1029"/>
      <c r="CN28" s="1029"/>
      <c r="CO28" s="1029"/>
      <c r="CP28" s="1029"/>
      <c r="CQ28" s="1029"/>
      <c r="CR28" s="1029"/>
      <c r="CS28" s="1029"/>
      <c r="CT28" s="1029"/>
      <c r="CU28" s="1029"/>
      <c r="CV28" s="1029"/>
      <c r="CW28" s="1029"/>
      <c r="CX28" s="1029"/>
      <c r="CY28" s="1029"/>
      <c r="CZ28" s="1029"/>
      <c r="DA28" s="1024"/>
      <c r="DB28" s="1024"/>
      <c r="DC28" s="1024"/>
      <c r="DD28" s="1024"/>
      <c r="DE28" s="1024"/>
      <c r="DF28" s="1024"/>
      <c r="DG28" s="1024"/>
      <c r="DH28" s="1024"/>
      <c r="DI28" s="1024"/>
    </row>
    <row r="29" spans="1:113" s="425" customFormat="1" ht="12.75">
      <c r="A29" s="701"/>
      <c r="B29" s="1036" t="s">
        <v>331</v>
      </c>
      <c r="C29" s="1031"/>
      <c r="D29" s="1031"/>
      <c r="E29" s="1032"/>
      <c r="F29" s="1032"/>
      <c r="G29" s="1033"/>
      <c r="H29" s="1033"/>
      <c r="I29" s="1034"/>
      <c r="J29" s="1034"/>
      <c r="K29" s="1034"/>
      <c r="L29" s="1034"/>
      <c r="M29" s="1034"/>
      <c r="N29" s="1034"/>
      <c r="O29" s="1034"/>
      <c r="P29" s="1034"/>
      <c r="Q29" s="1034"/>
      <c r="R29" s="1034"/>
      <c r="S29" s="1034"/>
      <c r="T29" s="1034"/>
      <c r="U29" s="1034"/>
      <c r="V29" s="1034"/>
      <c r="W29" s="1034"/>
      <c r="X29" s="1034"/>
      <c r="Y29" s="1034"/>
      <c r="Z29" s="1034"/>
      <c r="AA29" s="1034"/>
      <c r="AB29" s="1034"/>
      <c r="AC29" s="1034"/>
      <c r="AD29" s="1034"/>
      <c r="AE29" s="1034"/>
      <c r="AF29" s="1034"/>
      <c r="AG29" s="1034"/>
      <c r="AH29" s="1034"/>
      <c r="AI29" s="1034"/>
      <c r="AJ29" s="1034"/>
      <c r="AK29" s="1034"/>
      <c r="AL29" s="1034"/>
      <c r="AM29" s="1034"/>
      <c r="AN29" s="1034"/>
      <c r="AO29" s="1034"/>
      <c r="AP29" s="1034"/>
      <c r="AQ29" s="1034"/>
      <c r="AR29" s="1034"/>
      <c r="AS29" s="1034"/>
      <c r="AT29" s="1034"/>
      <c r="AU29" s="1034"/>
      <c r="AV29" s="1034"/>
      <c r="AW29" s="1034"/>
      <c r="AX29" s="1034"/>
      <c r="AY29" s="1034"/>
      <c r="AZ29" s="1034"/>
      <c r="BA29" s="1034"/>
      <c r="BB29" s="1034"/>
      <c r="BC29" s="1034"/>
      <c r="BD29" s="1034"/>
      <c r="BE29" s="1034"/>
      <c r="BF29" s="1034"/>
      <c r="BG29" s="1034"/>
      <c r="BH29" s="1034"/>
      <c r="BI29" s="1034"/>
      <c r="BJ29" s="1034"/>
      <c r="BK29" s="1034"/>
      <c r="BL29" s="1034"/>
      <c r="BM29" s="1034"/>
      <c r="BN29" s="1034"/>
      <c r="BO29" s="1034"/>
      <c r="BP29" s="1034"/>
      <c r="BQ29" s="1034"/>
      <c r="BR29" s="1034"/>
      <c r="BS29" s="1034"/>
      <c r="BT29" s="1034"/>
      <c r="BU29" s="1034"/>
      <c r="BV29" s="1034"/>
      <c r="BW29" s="1034"/>
      <c r="BX29" s="1034"/>
      <c r="BY29" s="1034"/>
      <c r="BZ29" s="1034"/>
      <c r="CA29" s="1034"/>
      <c r="CB29" s="1034"/>
      <c r="CC29" s="1034"/>
      <c r="CD29" s="1034"/>
      <c r="CE29" s="1034"/>
      <c r="CF29" s="1034"/>
      <c r="CG29" s="1034"/>
      <c r="CH29" s="1034"/>
      <c r="CI29" s="1034"/>
      <c r="CJ29" s="1034"/>
      <c r="CK29" s="1034"/>
      <c r="CL29" s="1034"/>
      <c r="CM29" s="1034"/>
      <c r="CN29" s="1034"/>
      <c r="CO29" s="1034"/>
      <c r="CP29" s="1034"/>
      <c r="CQ29" s="1034"/>
      <c r="CR29" s="1034"/>
      <c r="CS29" s="1034"/>
      <c r="CT29" s="1034"/>
      <c r="CU29" s="1034"/>
      <c r="CV29" s="1034"/>
      <c r="CW29" s="1034"/>
      <c r="CX29" s="1034"/>
      <c r="CY29" s="1034"/>
      <c r="CZ29" s="1034"/>
      <c r="DA29" s="1024"/>
      <c r="DB29" s="1024"/>
      <c r="DC29" s="1024"/>
      <c r="DD29" s="1024"/>
      <c r="DE29" s="1024"/>
      <c r="DF29" s="1024"/>
      <c r="DG29" s="1024"/>
      <c r="DH29" s="1024"/>
      <c r="DI29" s="1024"/>
    </row>
    <row r="30" spans="1:113" s="425" customFormat="1" ht="15">
      <c r="A30" s="701"/>
      <c r="B30" s="1036" t="s">
        <v>332</v>
      </c>
      <c r="C30" s="1031">
        <v>53</v>
      </c>
      <c r="D30" s="1031">
        <v>53</v>
      </c>
      <c r="E30" s="1032"/>
      <c r="F30" s="1032"/>
      <c r="G30" s="1033"/>
      <c r="H30" s="1033"/>
      <c r="I30" s="1034"/>
      <c r="J30" s="1034"/>
      <c r="K30" s="1034"/>
      <c r="L30" s="1034"/>
      <c r="M30" s="1034"/>
      <c r="N30" s="1034"/>
      <c r="O30" s="1034"/>
      <c r="P30" s="1034"/>
      <c r="Q30" s="1034"/>
      <c r="R30" s="1034"/>
      <c r="S30" s="1034"/>
      <c r="T30" s="1034"/>
      <c r="U30" s="1034"/>
      <c r="V30" s="1034"/>
      <c r="W30" s="1034"/>
      <c r="X30" s="1034"/>
      <c r="Y30" s="1034"/>
      <c r="Z30" s="1034"/>
      <c r="AA30" s="1034"/>
      <c r="AB30" s="1034"/>
      <c r="AC30" s="1034"/>
      <c r="AD30" s="1034"/>
      <c r="AE30" s="1034"/>
      <c r="AF30" s="1034"/>
      <c r="AG30" s="1034"/>
      <c r="AH30" s="1034"/>
      <c r="AI30" s="1034"/>
      <c r="AJ30" s="1034"/>
      <c r="AK30" s="1034"/>
      <c r="AL30" s="1034"/>
      <c r="AM30" s="1034"/>
      <c r="AN30" s="1034"/>
      <c r="AO30" s="1034"/>
      <c r="AP30" s="1034"/>
      <c r="AQ30" s="1034"/>
      <c r="AR30" s="1034"/>
      <c r="AS30" s="1034"/>
      <c r="AT30" s="1034"/>
      <c r="AU30" s="1034"/>
      <c r="AV30" s="1034"/>
      <c r="AW30" s="1034"/>
      <c r="AX30" s="1034"/>
      <c r="AY30" s="1034"/>
      <c r="AZ30" s="1034"/>
      <c r="BA30" s="1034"/>
      <c r="BB30" s="1034"/>
      <c r="BC30" s="1034"/>
      <c r="BD30" s="1034"/>
      <c r="BE30" s="1034"/>
      <c r="BF30" s="1034"/>
      <c r="BG30" s="1034"/>
      <c r="BH30" s="1034"/>
      <c r="BI30" s="1034"/>
      <c r="BJ30" s="1034"/>
      <c r="BK30" s="1034"/>
      <c r="BL30" s="1034"/>
      <c r="BM30" s="1034"/>
      <c r="BN30" s="1034"/>
      <c r="BO30" s="1034"/>
      <c r="BP30" s="1034"/>
      <c r="BQ30" s="1034"/>
      <c r="BR30" s="1034"/>
      <c r="BS30" s="1034"/>
      <c r="BT30" s="1034"/>
      <c r="BU30" s="1034"/>
      <c r="BV30" s="1034"/>
      <c r="BW30" s="1034"/>
      <c r="BX30" s="1034"/>
      <c r="BY30" s="1034"/>
      <c r="BZ30" s="1034"/>
      <c r="CA30" s="1034"/>
      <c r="CB30" s="1034"/>
      <c r="CC30" s="1034"/>
      <c r="CD30" s="1034"/>
      <c r="CE30" s="1034"/>
      <c r="CF30" s="1034"/>
      <c r="CG30" s="1034"/>
      <c r="CH30" s="1034"/>
      <c r="CI30" s="1034"/>
      <c r="CJ30" s="1034"/>
      <c r="CK30" s="1034"/>
      <c r="CL30" s="1034"/>
      <c r="CM30" s="1034"/>
      <c r="CN30" s="1034"/>
      <c r="CO30" s="1034"/>
      <c r="CP30" s="1034"/>
      <c r="CQ30" s="1034"/>
      <c r="CR30" s="1034"/>
      <c r="CS30" s="1034"/>
      <c r="CT30" s="1034"/>
      <c r="CU30" s="1034"/>
      <c r="CV30" s="1034"/>
      <c r="CW30" s="1034"/>
      <c r="CX30" s="1034"/>
      <c r="CY30" s="1034"/>
      <c r="CZ30" s="1034"/>
      <c r="DA30" s="1024"/>
      <c r="DB30" s="1024"/>
      <c r="DC30" s="1024"/>
      <c r="DD30" s="1024"/>
      <c r="DE30" s="1024"/>
      <c r="DF30" s="1024"/>
      <c r="DG30" s="1024"/>
      <c r="DH30" s="1024"/>
      <c r="DI30" s="1024"/>
    </row>
    <row r="31" spans="1:113" s="425" customFormat="1" ht="15">
      <c r="A31" s="701"/>
      <c r="B31" s="1036" t="s">
        <v>333</v>
      </c>
      <c r="C31" s="1031">
        <v>77</v>
      </c>
      <c r="D31" s="1031">
        <v>109.5</v>
      </c>
      <c r="E31" s="1032"/>
      <c r="F31" s="1032"/>
      <c r="G31" s="1033"/>
      <c r="H31" s="1033"/>
      <c r="I31" s="1034"/>
      <c r="J31" s="1034"/>
      <c r="K31" s="1034"/>
      <c r="L31" s="1034"/>
      <c r="M31" s="1034"/>
      <c r="N31" s="1034"/>
      <c r="O31" s="1034"/>
      <c r="P31" s="1034"/>
      <c r="Q31" s="1034"/>
      <c r="R31" s="1034"/>
      <c r="S31" s="1034"/>
      <c r="T31" s="1034"/>
      <c r="U31" s="1034"/>
      <c r="V31" s="1034"/>
      <c r="W31" s="1034"/>
      <c r="X31" s="1034"/>
      <c r="Y31" s="1034"/>
      <c r="Z31" s="1034"/>
      <c r="AA31" s="1034"/>
      <c r="AB31" s="1034"/>
      <c r="AC31" s="1034"/>
      <c r="AD31" s="1034"/>
      <c r="AE31" s="1034"/>
      <c r="AF31" s="1034"/>
      <c r="AG31" s="1034"/>
      <c r="AH31" s="1034"/>
      <c r="AI31" s="1034"/>
      <c r="AJ31" s="1034"/>
      <c r="AK31" s="1034"/>
      <c r="AL31" s="1034"/>
      <c r="AM31" s="1034"/>
      <c r="AN31" s="1034"/>
      <c r="AO31" s="1034"/>
      <c r="AP31" s="1034"/>
      <c r="AQ31" s="1034"/>
      <c r="AR31" s="1034"/>
      <c r="AS31" s="1034"/>
      <c r="AT31" s="1034"/>
      <c r="AU31" s="1034"/>
      <c r="AV31" s="1034"/>
      <c r="AW31" s="1034"/>
      <c r="AX31" s="1034"/>
      <c r="AY31" s="1034"/>
      <c r="AZ31" s="1034"/>
      <c r="BA31" s="1034"/>
      <c r="BB31" s="1034"/>
      <c r="BC31" s="1034"/>
      <c r="BD31" s="1034"/>
      <c r="BE31" s="1034"/>
      <c r="BF31" s="1034"/>
      <c r="BG31" s="1034"/>
      <c r="BH31" s="1034"/>
      <c r="BI31" s="1034"/>
      <c r="BJ31" s="1034"/>
      <c r="BK31" s="1034"/>
      <c r="BL31" s="1034"/>
      <c r="BM31" s="1034"/>
      <c r="BN31" s="1034"/>
      <c r="BO31" s="1034"/>
      <c r="BP31" s="1034"/>
      <c r="BQ31" s="1034"/>
      <c r="BR31" s="1034"/>
      <c r="BS31" s="1034"/>
      <c r="BT31" s="1034"/>
      <c r="BU31" s="1034"/>
      <c r="BV31" s="1034"/>
      <c r="BW31" s="1034"/>
      <c r="BX31" s="1034"/>
      <c r="BY31" s="1034"/>
      <c r="BZ31" s="1034"/>
      <c r="CA31" s="1034"/>
      <c r="CB31" s="1034"/>
      <c r="CC31" s="1034"/>
      <c r="CD31" s="1034"/>
      <c r="CE31" s="1034"/>
      <c r="CF31" s="1034"/>
      <c r="CG31" s="1034"/>
      <c r="CH31" s="1034"/>
      <c r="CI31" s="1034"/>
      <c r="CJ31" s="1034"/>
      <c r="CK31" s="1034"/>
      <c r="CL31" s="1034"/>
      <c r="CM31" s="1034"/>
      <c r="CN31" s="1034"/>
      <c r="CO31" s="1034"/>
      <c r="CP31" s="1034"/>
      <c r="CQ31" s="1034"/>
      <c r="CR31" s="1034"/>
      <c r="CS31" s="1034"/>
      <c r="CT31" s="1034"/>
      <c r="CU31" s="1034"/>
      <c r="CV31" s="1034"/>
      <c r="CW31" s="1034"/>
      <c r="CX31" s="1034"/>
      <c r="CY31" s="1034"/>
      <c r="CZ31" s="1034"/>
      <c r="DA31" s="1024"/>
      <c r="DB31" s="1024"/>
      <c r="DC31" s="1024"/>
      <c r="DD31" s="1024"/>
      <c r="DE31" s="1024"/>
      <c r="DF31" s="1024"/>
      <c r="DG31" s="1024"/>
      <c r="DH31" s="1024"/>
      <c r="DI31" s="1024"/>
    </row>
    <row r="32" spans="1:113" s="425" customFormat="1" ht="15">
      <c r="A32" s="701"/>
      <c r="B32" s="1036" t="s">
        <v>334</v>
      </c>
      <c r="C32" s="1031">
        <v>78</v>
      </c>
      <c r="D32" s="1031">
        <v>136</v>
      </c>
      <c r="E32" s="1032"/>
      <c r="F32" s="1032"/>
      <c r="G32" s="1033"/>
      <c r="H32" s="1033"/>
      <c r="I32" s="1034"/>
      <c r="J32" s="1034"/>
      <c r="K32" s="1034"/>
      <c r="L32" s="1034"/>
      <c r="M32" s="1034"/>
      <c r="N32" s="1034"/>
      <c r="O32" s="1034"/>
      <c r="P32" s="1034"/>
      <c r="Q32" s="1034"/>
      <c r="R32" s="1034"/>
      <c r="S32" s="1034"/>
      <c r="T32" s="1034"/>
      <c r="U32" s="1034"/>
      <c r="V32" s="1034"/>
      <c r="W32" s="1034"/>
      <c r="X32" s="1034"/>
      <c r="Y32" s="1034"/>
      <c r="Z32" s="1034"/>
      <c r="AA32" s="1034"/>
      <c r="AB32" s="1034"/>
      <c r="AC32" s="1034"/>
      <c r="AD32" s="1034"/>
      <c r="AE32" s="1034"/>
      <c r="AF32" s="1034"/>
      <c r="AG32" s="1034"/>
      <c r="AH32" s="1034"/>
      <c r="AI32" s="1034"/>
      <c r="AJ32" s="1034"/>
      <c r="AK32" s="1034"/>
      <c r="AL32" s="1034"/>
      <c r="AM32" s="1034"/>
      <c r="AN32" s="1034"/>
      <c r="AO32" s="1034"/>
      <c r="AP32" s="1034"/>
      <c r="AQ32" s="1034"/>
      <c r="AR32" s="1034"/>
      <c r="AS32" s="1034"/>
      <c r="AT32" s="1034"/>
      <c r="AU32" s="1034"/>
      <c r="AV32" s="1034"/>
      <c r="AW32" s="1034"/>
      <c r="AX32" s="1034"/>
      <c r="AY32" s="1034"/>
      <c r="AZ32" s="1034"/>
      <c r="BA32" s="1034"/>
      <c r="BB32" s="1034"/>
      <c r="BC32" s="1034"/>
      <c r="BD32" s="1034"/>
      <c r="BE32" s="1034"/>
      <c r="BF32" s="1034"/>
      <c r="BG32" s="1034"/>
      <c r="BH32" s="1034"/>
      <c r="BI32" s="1034"/>
      <c r="BJ32" s="1034"/>
      <c r="BK32" s="1034"/>
      <c r="BL32" s="1034"/>
      <c r="BM32" s="1034"/>
      <c r="BN32" s="1034"/>
      <c r="BO32" s="1034"/>
      <c r="BP32" s="1034"/>
      <c r="BQ32" s="1034"/>
      <c r="BR32" s="1034"/>
      <c r="BS32" s="1034"/>
      <c r="BT32" s="1034"/>
      <c r="BU32" s="1034"/>
      <c r="BV32" s="1034"/>
      <c r="BW32" s="1034"/>
      <c r="BX32" s="1034"/>
      <c r="BY32" s="1034"/>
      <c r="BZ32" s="1034"/>
      <c r="CA32" s="1034"/>
      <c r="CB32" s="1034"/>
      <c r="CC32" s="1034"/>
      <c r="CD32" s="1034"/>
      <c r="CE32" s="1034"/>
      <c r="CF32" s="1034"/>
      <c r="CG32" s="1034"/>
      <c r="CH32" s="1034"/>
      <c r="CI32" s="1034"/>
      <c r="CJ32" s="1034"/>
      <c r="CK32" s="1034"/>
      <c r="CL32" s="1034"/>
      <c r="CM32" s="1034"/>
      <c r="CN32" s="1034"/>
      <c r="CO32" s="1034"/>
      <c r="CP32" s="1034"/>
      <c r="CQ32" s="1034"/>
      <c r="CR32" s="1034"/>
      <c r="CS32" s="1034"/>
      <c r="CT32" s="1034"/>
      <c r="CU32" s="1034"/>
      <c r="CV32" s="1034"/>
      <c r="CW32" s="1034"/>
      <c r="CX32" s="1034"/>
      <c r="CY32" s="1034"/>
      <c r="CZ32" s="1034"/>
      <c r="DA32" s="1024"/>
      <c r="DB32" s="1024"/>
      <c r="DC32" s="1024"/>
      <c r="DD32" s="1024"/>
      <c r="DE32" s="1024"/>
      <c r="DF32" s="1024"/>
      <c r="DG32" s="1024"/>
      <c r="DH32" s="1024"/>
      <c r="DI32" s="1024"/>
    </row>
    <row r="33" spans="1:113" s="425" customFormat="1" ht="12.75">
      <c r="A33" s="701"/>
      <c r="B33" s="1036" t="s">
        <v>342</v>
      </c>
      <c r="C33" s="1031"/>
      <c r="D33" s="1031"/>
      <c r="E33" s="1032"/>
      <c r="F33" s="1032"/>
      <c r="G33" s="1033"/>
      <c r="H33" s="1033"/>
      <c r="I33" s="1034"/>
      <c r="J33" s="1034"/>
      <c r="K33" s="1034"/>
      <c r="L33" s="1034"/>
      <c r="M33" s="1034"/>
      <c r="N33" s="1034"/>
      <c r="O33" s="1034"/>
      <c r="P33" s="1034"/>
      <c r="Q33" s="1034"/>
      <c r="R33" s="1034"/>
      <c r="S33" s="1034"/>
      <c r="T33" s="1034"/>
      <c r="U33" s="1034"/>
      <c r="V33" s="1034"/>
      <c r="W33" s="1034"/>
      <c r="X33" s="1034"/>
      <c r="Y33" s="1034"/>
      <c r="Z33" s="1034"/>
      <c r="AA33" s="1034"/>
      <c r="AB33" s="1034"/>
      <c r="AC33" s="1034"/>
      <c r="AD33" s="1034"/>
      <c r="AE33" s="1034"/>
      <c r="AF33" s="1034"/>
      <c r="AG33" s="1034"/>
      <c r="AH33" s="1034"/>
      <c r="AI33" s="1034"/>
      <c r="AJ33" s="1034"/>
      <c r="AK33" s="1034"/>
      <c r="AL33" s="1034"/>
      <c r="AM33" s="1034"/>
      <c r="AN33" s="1034"/>
      <c r="AO33" s="1034"/>
      <c r="AP33" s="1034"/>
      <c r="AQ33" s="1034"/>
      <c r="AR33" s="1034"/>
      <c r="AS33" s="1034"/>
      <c r="AT33" s="1034"/>
      <c r="AU33" s="1034"/>
      <c r="AV33" s="1034"/>
      <c r="AW33" s="1034"/>
      <c r="AX33" s="1034"/>
      <c r="AY33" s="1034"/>
      <c r="AZ33" s="1034"/>
      <c r="BA33" s="1034"/>
      <c r="BB33" s="1034"/>
      <c r="BC33" s="1034"/>
      <c r="BD33" s="1034"/>
      <c r="BE33" s="1034"/>
      <c r="BF33" s="1034"/>
      <c r="BG33" s="1034"/>
      <c r="BH33" s="1034"/>
      <c r="BI33" s="1034"/>
      <c r="BJ33" s="1034"/>
      <c r="BK33" s="1034"/>
      <c r="BL33" s="1034"/>
      <c r="BM33" s="1034"/>
      <c r="BN33" s="1034"/>
      <c r="BO33" s="1034"/>
      <c r="BP33" s="1034"/>
      <c r="BQ33" s="1034"/>
      <c r="BR33" s="1034"/>
      <c r="BS33" s="1034"/>
      <c r="BT33" s="1034"/>
      <c r="BU33" s="1034"/>
      <c r="BV33" s="1034"/>
      <c r="BW33" s="1034"/>
      <c r="BX33" s="1034"/>
      <c r="BY33" s="1034"/>
      <c r="BZ33" s="1034"/>
      <c r="CA33" s="1034"/>
      <c r="CB33" s="1034"/>
      <c r="CC33" s="1034"/>
      <c r="CD33" s="1034"/>
      <c r="CE33" s="1034"/>
      <c r="CF33" s="1034"/>
      <c r="CG33" s="1034"/>
      <c r="CH33" s="1034"/>
      <c r="CI33" s="1034"/>
      <c r="CJ33" s="1034"/>
      <c r="CK33" s="1034"/>
      <c r="CL33" s="1034"/>
      <c r="CM33" s="1034"/>
      <c r="CN33" s="1034"/>
      <c r="CO33" s="1034"/>
      <c r="CP33" s="1034"/>
      <c r="CQ33" s="1034"/>
      <c r="CR33" s="1034"/>
      <c r="CS33" s="1034"/>
      <c r="CT33" s="1034"/>
      <c r="CU33" s="1034"/>
      <c r="CV33" s="1034"/>
      <c r="CW33" s="1034"/>
      <c r="CX33" s="1034"/>
      <c r="CY33" s="1034"/>
      <c r="CZ33" s="1034"/>
      <c r="DA33" s="1024"/>
      <c r="DB33" s="1024"/>
      <c r="DC33" s="1024"/>
      <c r="DD33" s="1024"/>
      <c r="DE33" s="1024"/>
      <c r="DF33" s="1024"/>
      <c r="DG33" s="1024"/>
      <c r="DH33" s="1024"/>
      <c r="DI33" s="1024"/>
    </row>
    <row r="34" spans="1:113" s="425" customFormat="1" ht="12.75">
      <c r="A34" s="701"/>
      <c r="B34" s="1036" t="s">
        <v>336</v>
      </c>
      <c r="C34" s="1031"/>
      <c r="D34" s="1031"/>
      <c r="E34" s="1032"/>
      <c r="F34" s="1032"/>
      <c r="G34" s="1033"/>
      <c r="H34" s="1033"/>
      <c r="I34" s="1034"/>
      <c r="J34" s="1034"/>
      <c r="K34" s="1034"/>
      <c r="L34" s="1034"/>
      <c r="M34" s="1034"/>
      <c r="N34" s="1034"/>
      <c r="O34" s="1034"/>
      <c r="P34" s="1034"/>
      <c r="Q34" s="1034"/>
      <c r="R34" s="1034"/>
      <c r="S34" s="1034"/>
      <c r="T34" s="1034"/>
      <c r="U34" s="1034"/>
      <c r="V34" s="1034"/>
      <c r="W34" s="1034"/>
      <c r="X34" s="1034"/>
      <c r="Y34" s="1034"/>
      <c r="Z34" s="1034"/>
      <c r="AA34" s="1034"/>
      <c r="AB34" s="1034"/>
      <c r="AC34" s="1034"/>
      <c r="AD34" s="1034"/>
      <c r="AE34" s="1034"/>
      <c r="AF34" s="1034"/>
      <c r="AG34" s="1034"/>
      <c r="AH34" s="1034"/>
      <c r="AI34" s="1034"/>
      <c r="AJ34" s="1034"/>
      <c r="AK34" s="1034"/>
      <c r="AL34" s="1034"/>
      <c r="AM34" s="1034"/>
      <c r="AN34" s="1034"/>
      <c r="AO34" s="1034"/>
      <c r="AP34" s="1034"/>
      <c r="AQ34" s="1034"/>
      <c r="AR34" s="1034"/>
      <c r="AS34" s="1034"/>
      <c r="AT34" s="1034"/>
      <c r="AU34" s="1034"/>
      <c r="AV34" s="1034"/>
      <c r="AW34" s="1034"/>
      <c r="AX34" s="1034"/>
      <c r="AY34" s="1034"/>
      <c r="AZ34" s="1034"/>
      <c r="BA34" s="1034"/>
      <c r="BB34" s="1034"/>
      <c r="BC34" s="1034"/>
      <c r="BD34" s="1034"/>
      <c r="BE34" s="1034"/>
      <c r="BF34" s="1034"/>
      <c r="BG34" s="1034"/>
      <c r="BH34" s="1034"/>
      <c r="BI34" s="1034"/>
      <c r="BJ34" s="1034"/>
      <c r="BK34" s="1034"/>
      <c r="BL34" s="1034"/>
      <c r="BM34" s="1034"/>
      <c r="BN34" s="1034"/>
      <c r="BO34" s="1034"/>
      <c r="BP34" s="1034"/>
      <c r="BQ34" s="1034"/>
      <c r="BR34" s="1034"/>
      <c r="BS34" s="1034"/>
      <c r="BT34" s="1034"/>
      <c r="BU34" s="1034"/>
      <c r="BV34" s="1034"/>
      <c r="BW34" s="1034"/>
      <c r="BX34" s="1034"/>
      <c r="BY34" s="1034"/>
      <c r="BZ34" s="1034"/>
      <c r="CA34" s="1034"/>
      <c r="CB34" s="1034"/>
      <c r="CC34" s="1034"/>
      <c r="CD34" s="1034"/>
      <c r="CE34" s="1034"/>
      <c r="CF34" s="1034"/>
      <c r="CG34" s="1034"/>
      <c r="CH34" s="1034"/>
      <c r="CI34" s="1034"/>
      <c r="CJ34" s="1034"/>
      <c r="CK34" s="1034"/>
      <c r="CL34" s="1034"/>
      <c r="CM34" s="1034"/>
      <c r="CN34" s="1034"/>
      <c r="CO34" s="1034"/>
      <c r="CP34" s="1034"/>
      <c r="CQ34" s="1034"/>
      <c r="CR34" s="1034"/>
      <c r="CS34" s="1034"/>
      <c r="CT34" s="1034"/>
      <c r="CU34" s="1034"/>
      <c r="CV34" s="1034"/>
      <c r="CW34" s="1034"/>
      <c r="CX34" s="1034"/>
      <c r="CY34" s="1034"/>
      <c r="CZ34" s="1034"/>
      <c r="DA34" s="1024"/>
      <c r="DB34" s="1024"/>
      <c r="DC34" s="1024"/>
      <c r="DD34" s="1024"/>
      <c r="DE34" s="1024"/>
      <c r="DF34" s="1024"/>
      <c r="DG34" s="1024"/>
      <c r="DH34" s="1024"/>
      <c r="DI34" s="1024"/>
    </row>
    <row r="35" spans="1:113" s="425" customFormat="1" ht="15">
      <c r="A35" s="701"/>
      <c r="B35" s="1036" t="s">
        <v>337</v>
      </c>
      <c r="C35" s="1031">
        <v>49</v>
      </c>
      <c r="D35" s="1031">
        <v>73</v>
      </c>
      <c r="E35" s="1021">
        <f>D35/2пп!K63</f>
        <v>24.333333333333332</v>
      </c>
      <c r="F35" s="1021">
        <f>D35/'5ОР '!C6</f>
        <v>24.333333333333332</v>
      </c>
      <c r="G35" s="1033"/>
      <c r="H35" s="1033"/>
      <c r="I35" s="1034"/>
      <c r="J35" s="1034"/>
      <c r="K35" s="1034"/>
      <c r="L35" s="1034"/>
      <c r="M35" s="1034"/>
      <c r="N35" s="1034"/>
      <c r="O35" s="1034"/>
      <c r="P35" s="1034"/>
      <c r="Q35" s="1034"/>
      <c r="R35" s="1034"/>
      <c r="S35" s="1034"/>
      <c r="T35" s="1034"/>
      <c r="U35" s="1034"/>
      <c r="V35" s="1034"/>
      <c r="W35" s="1034"/>
      <c r="X35" s="1034"/>
      <c r="Y35" s="1034"/>
      <c r="Z35" s="1034"/>
      <c r="AA35" s="1034"/>
      <c r="AB35" s="1034"/>
      <c r="AC35" s="1034"/>
      <c r="AD35" s="1034"/>
      <c r="AE35" s="1034"/>
      <c r="AF35" s="1034"/>
      <c r="AG35" s="1034"/>
      <c r="AH35" s="1034"/>
      <c r="AI35" s="1034"/>
      <c r="AJ35" s="1034"/>
      <c r="AK35" s="1034"/>
      <c r="AL35" s="1034"/>
      <c r="AM35" s="1034"/>
      <c r="AN35" s="1034"/>
      <c r="AO35" s="1034"/>
      <c r="AP35" s="1034"/>
      <c r="AQ35" s="1034"/>
      <c r="AR35" s="1034"/>
      <c r="AS35" s="1034"/>
      <c r="AT35" s="1034"/>
      <c r="AU35" s="1034"/>
      <c r="AV35" s="1034"/>
      <c r="AW35" s="1034"/>
      <c r="AX35" s="1034"/>
      <c r="AY35" s="1034"/>
      <c r="AZ35" s="1034"/>
      <c r="BA35" s="1034"/>
      <c r="BB35" s="1034"/>
      <c r="BC35" s="1034"/>
      <c r="BD35" s="1034"/>
      <c r="BE35" s="1034"/>
      <c r="BF35" s="1034"/>
      <c r="BG35" s="1034"/>
      <c r="BH35" s="1034"/>
      <c r="BI35" s="1034"/>
      <c r="BJ35" s="1034"/>
      <c r="BK35" s="1034"/>
      <c r="BL35" s="1034"/>
      <c r="BM35" s="1034"/>
      <c r="BN35" s="1034"/>
      <c r="BO35" s="1034"/>
      <c r="BP35" s="1034"/>
      <c r="BQ35" s="1034"/>
      <c r="BR35" s="1034"/>
      <c r="BS35" s="1034"/>
      <c r="BT35" s="1034"/>
      <c r="BU35" s="1034"/>
      <c r="BV35" s="1034"/>
      <c r="BW35" s="1034"/>
      <c r="BX35" s="1034"/>
      <c r="BY35" s="1034"/>
      <c r="BZ35" s="1034"/>
      <c r="CA35" s="1034"/>
      <c r="CB35" s="1034"/>
      <c r="CC35" s="1034"/>
      <c r="CD35" s="1034"/>
      <c r="CE35" s="1034"/>
      <c r="CF35" s="1034"/>
      <c r="CG35" s="1034"/>
      <c r="CH35" s="1034"/>
      <c r="CI35" s="1034"/>
      <c r="CJ35" s="1034"/>
      <c r="CK35" s="1034"/>
      <c r="CL35" s="1034"/>
      <c r="CM35" s="1034"/>
      <c r="CN35" s="1034"/>
      <c r="CO35" s="1034"/>
      <c r="CP35" s="1034"/>
      <c r="CQ35" s="1034"/>
      <c r="CR35" s="1034"/>
      <c r="CS35" s="1034"/>
      <c r="CT35" s="1034"/>
      <c r="CU35" s="1034"/>
      <c r="CV35" s="1034"/>
      <c r="CW35" s="1034"/>
      <c r="CX35" s="1034"/>
      <c r="CY35" s="1034"/>
      <c r="CZ35" s="1034"/>
      <c r="DA35" s="1024"/>
      <c r="DB35" s="1024"/>
      <c r="DC35" s="1024"/>
      <c r="DD35" s="1024"/>
      <c r="DE35" s="1024"/>
      <c r="DF35" s="1024"/>
      <c r="DG35" s="1024"/>
      <c r="DH35" s="1024"/>
      <c r="DI35" s="1024"/>
    </row>
    <row r="36" spans="1:113" s="425" customFormat="1" ht="15">
      <c r="A36" s="701"/>
      <c r="B36" s="1036" t="s">
        <v>338</v>
      </c>
      <c r="C36" s="1037">
        <v>95</v>
      </c>
      <c r="D36" s="1037">
        <v>195</v>
      </c>
      <c r="E36" s="1021">
        <f>D36/2пп!K63</f>
        <v>65</v>
      </c>
      <c r="F36" s="1021">
        <f>D36/'5ОР '!C6</f>
        <v>65</v>
      </c>
      <c r="G36" s="1033"/>
      <c r="H36" s="1033"/>
      <c r="I36" s="1034"/>
      <c r="J36" s="1034"/>
      <c r="K36" s="1034"/>
      <c r="L36" s="1034"/>
      <c r="M36" s="1034"/>
      <c r="N36" s="1034"/>
      <c r="O36" s="1034"/>
      <c r="P36" s="1034"/>
      <c r="Q36" s="1034"/>
      <c r="R36" s="1034"/>
      <c r="S36" s="1034"/>
      <c r="T36" s="1034"/>
      <c r="U36" s="1034"/>
      <c r="V36" s="1034"/>
      <c r="W36" s="1034"/>
      <c r="X36" s="1034"/>
      <c r="Y36" s="1034"/>
      <c r="Z36" s="1034"/>
      <c r="AA36" s="1034"/>
      <c r="AB36" s="1034"/>
      <c r="AC36" s="1034"/>
      <c r="AD36" s="1034"/>
      <c r="AE36" s="1034"/>
      <c r="AF36" s="1034"/>
      <c r="AG36" s="1034"/>
      <c r="AH36" s="1034"/>
      <c r="AI36" s="1034"/>
      <c r="AJ36" s="1034"/>
      <c r="AK36" s="1034"/>
      <c r="AL36" s="1034"/>
      <c r="AM36" s="1034"/>
      <c r="AN36" s="1034"/>
      <c r="AO36" s="1034"/>
      <c r="AP36" s="1034"/>
      <c r="AQ36" s="1034"/>
      <c r="AR36" s="1034"/>
      <c r="AS36" s="1034"/>
      <c r="AT36" s="1034"/>
      <c r="AU36" s="1034"/>
      <c r="AV36" s="1034"/>
      <c r="AW36" s="1034"/>
      <c r="AX36" s="1034"/>
      <c r="AY36" s="1034"/>
      <c r="AZ36" s="1034"/>
      <c r="BA36" s="1034"/>
      <c r="BB36" s="1034"/>
      <c r="BC36" s="1034"/>
      <c r="BD36" s="1034"/>
      <c r="BE36" s="1034"/>
      <c r="BF36" s="1034"/>
      <c r="BG36" s="1034"/>
      <c r="BH36" s="1034"/>
      <c r="BI36" s="1034"/>
      <c r="BJ36" s="1034"/>
      <c r="BK36" s="1034"/>
      <c r="BL36" s="1034"/>
      <c r="BM36" s="1034"/>
      <c r="BN36" s="1034"/>
      <c r="BO36" s="1034"/>
      <c r="BP36" s="1034"/>
      <c r="BQ36" s="1034"/>
      <c r="BR36" s="1034"/>
      <c r="BS36" s="1034"/>
      <c r="BT36" s="1034"/>
      <c r="BU36" s="1034"/>
      <c r="BV36" s="1034"/>
      <c r="BW36" s="1034"/>
      <c r="BX36" s="1034"/>
      <c r="BY36" s="1034"/>
      <c r="BZ36" s="1034"/>
      <c r="CA36" s="1034"/>
      <c r="CB36" s="1034"/>
      <c r="CC36" s="1034"/>
      <c r="CD36" s="1034"/>
      <c r="CE36" s="1034"/>
      <c r="CF36" s="1034"/>
      <c r="CG36" s="1034"/>
      <c r="CH36" s="1034"/>
      <c r="CI36" s="1034"/>
      <c r="CJ36" s="1034"/>
      <c r="CK36" s="1034"/>
      <c r="CL36" s="1034"/>
      <c r="CM36" s="1034"/>
      <c r="CN36" s="1034"/>
      <c r="CO36" s="1034"/>
      <c r="CP36" s="1034"/>
      <c r="CQ36" s="1034"/>
      <c r="CR36" s="1034"/>
      <c r="CS36" s="1034"/>
      <c r="CT36" s="1034"/>
      <c r="CU36" s="1034"/>
      <c r="CV36" s="1034"/>
      <c r="CW36" s="1034"/>
      <c r="CX36" s="1034"/>
      <c r="CY36" s="1034"/>
      <c r="CZ36" s="1034"/>
      <c r="DA36" s="1024"/>
      <c r="DB36" s="1024"/>
      <c r="DC36" s="1024"/>
      <c r="DD36" s="1024"/>
      <c r="DE36" s="1024"/>
      <c r="DF36" s="1024"/>
      <c r="DG36" s="1024"/>
      <c r="DH36" s="1024"/>
      <c r="DI36" s="1024"/>
    </row>
    <row r="37" spans="1:113" s="425" customFormat="1" ht="12.75">
      <c r="A37" s="484">
        <v>4</v>
      </c>
      <c r="B37" s="673" t="s">
        <v>343</v>
      </c>
      <c r="C37" s="1019">
        <f>SUM(C39:C46)</f>
        <v>142</v>
      </c>
      <c r="D37" s="1020">
        <f>SUM(D39:D46)</f>
        <v>264</v>
      </c>
      <c r="E37" s="1021">
        <f>D37/2пп!K63</f>
        <v>88</v>
      </c>
      <c r="F37" s="1021">
        <f>D37/'5ОР '!C6</f>
        <v>88</v>
      </c>
      <c r="G37" s="1022"/>
      <c r="H37" s="1022"/>
      <c r="I37" s="1023"/>
      <c r="J37" s="1023"/>
      <c r="K37" s="1023"/>
      <c r="L37" s="1023"/>
      <c r="M37" s="1023"/>
      <c r="N37" s="1023"/>
      <c r="O37" s="1023"/>
      <c r="P37" s="1023"/>
      <c r="Q37" s="1023"/>
      <c r="R37" s="1023"/>
      <c r="S37" s="1023"/>
      <c r="T37" s="1023"/>
      <c r="U37" s="1023"/>
      <c r="V37" s="1023"/>
      <c r="W37" s="1023"/>
      <c r="X37" s="1023"/>
      <c r="Y37" s="1023"/>
      <c r="Z37" s="1023"/>
      <c r="AA37" s="1023"/>
      <c r="AB37" s="1023"/>
      <c r="AC37" s="1023"/>
      <c r="AD37" s="1023"/>
      <c r="AE37" s="1023"/>
      <c r="AF37" s="1023"/>
      <c r="AG37" s="1023"/>
      <c r="AH37" s="1023"/>
      <c r="AI37" s="1023"/>
      <c r="AJ37" s="1023"/>
      <c r="AK37" s="1023"/>
      <c r="AL37" s="1023"/>
      <c r="AM37" s="1023"/>
      <c r="AN37" s="1023"/>
      <c r="AO37" s="1023"/>
      <c r="AP37" s="1023"/>
      <c r="AQ37" s="1023"/>
      <c r="AR37" s="1023"/>
      <c r="AS37" s="1023"/>
      <c r="AT37" s="1023"/>
      <c r="AU37" s="1023"/>
      <c r="AV37" s="1023"/>
      <c r="AW37" s="1023"/>
      <c r="AX37" s="1023"/>
      <c r="AY37" s="1023"/>
      <c r="AZ37" s="1023"/>
      <c r="BA37" s="1023"/>
      <c r="BB37" s="1023"/>
      <c r="BC37" s="1023"/>
      <c r="BD37" s="1023"/>
      <c r="BE37" s="1023"/>
      <c r="BF37" s="1023"/>
      <c r="BG37" s="1023"/>
      <c r="BH37" s="1023"/>
      <c r="BI37" s="1023"/>
      <c r="BJ37" s="1023"/>
      <c r="BK37" s="1023"/>
      <c r="BL37" s="1023"/>
      <c r="BM37" s="1023"/>
      <c r="BN37" s="1023"/>
      <c r="BO37" s="1023"/>
      <c r="BP37" s="1023"/>
      <c r="BQ37" s="1023"/>
      <c r="BR37" s="1023"/>
      <c r="BS37" s="1023"/>
      <c r="BT37" s="1023"/>
      <c r="BU37" s="1023"/>
      <c r="BV37" s="1023"/>
      <c r="BW37" s="1023"/>
      <c r="BX37" s="1023"/>
      <c r="BY37" s="1023"/>
      <c r="BZ37" s="1023"/>
      <c r="CA37" s="1023"/>
      <c r="CB37" s="1023"/>
      <c r="CC37" s="1023"/>
      <c r="CD37" s="1023"/>
      <c r="CE37" s="1023"/>
      <c r="CF37" s="1023"/>
      <c r="CG37" s="1023"/>
      <c r="CH37" s="1023"/>
      <c r="CI37" s="1023"/>
      <c r="CJ37" s="1023"/>
      <c r="CK37" s="1023"/>
      <c r="CL37" s="1023"/>
      <c r="CM37" s="1023"/>
      <c r="CN37" s="1023"/>
      <c r="CO37" s="1023"/>
      <c r="CP37" s="1023"/>
      <c r="CQ37" s="1023"/>
      <c r="CR37" s="1023"/>
      <c r="CS37" s="1023"/>
      <c r="CT37" s="1023"/>
      <c r="CU37" s="1023"/>
      <c r="CV37" s="1023"/>
      <c r="CW37" s="1023"/>
      <c r="CX37" s="1023"/>
      <c r="CY37" s="1023"/>
      <c r="CZ37" s="1023"/>
      <c r="DA37" s="1024"/>
      <c r="DB37" s="1024"/>
      <c r="DC37" s="1024"/>
      <c r="DD37" s="1024"/>
      <c r="DE37" s="1024"/>
      <c r="DF37" s="1024"/>
      <c r="DG37" s="1024"/>
      <c r="DH37" s="1024"/>
      <c r="DI37" s="1024"/>
    </row>
    <row r="38" spans="1:113" s="425" customFormat="1" ht="12.75">
      <c r="A38" s="484"/>
      <c r="B38" s="1036" t="s">
        <v>340</v>
      </c>
      <c r="C38" s="1026">
        <f>SUM(C39:C44)</f>
        <v>111</v>
      </c>
      <c r="D38" s="1027">
        <f>SUM(D39:D44)</f>
        <v>214</v>
      </c>
      <c r="E38" s="1021">
        <f>D38/2пп!K63</f>
        <v>71.33333333333333</v>
      </c>
      <c r="F38" s="1021">
        <f>D38/'5ОР '!C6</f>
        <v>71.33333333333333</v>
      </c>
      <c r="G38" s="1028"/>
      <c r="H38" s="1028"/>
      <c r="I38" s="1029"/>
      <c r="J38" s="1029"/>
      <c r="K38" s="1029"/>
      <c r="L38" s="1029"/>
      <c r="M38" s="1029"/>
      <c r="N38" s="1029"/>
      <c r="O38" s="1029"/>
      <c r="P38" s="1029"/>
      <c r="Q38" s="1029"/>
      <c r="R38" s="1029"/>
      <c r="S38" s="1029"/>
      <c r="T38" s="1029"/>
      <c r="U38" s="1029"/>
      <c r="V38" s="1029"/>
      <c r="W38" s="1029"/>
      <c r="X38" s="1029"/>
      <c r="Y38" s="1029"/>
      <c r="Z38" s="1029"/>
      <c r="AA38" s="1029"/>
      <c r="AB38" s="1029"/>
      <c r="AC38" s="1029"/>
      <c r="AD38" s="1029"/>
      <c r="AE38" s="1029"/>
      <c r="AF38" s="1029"/>
      <c r="AG38" s="1029"/>
      <c r="AH38" s="1029"/>
      <c r="AI38" s="1029"/>
      <c r="AJ38" s="1029"/>
      <c r="AK38" s="1029"/>
      <c r="AL38" s="1029"/>
      <c r="AM38" s="1029"/>
      <c r="AN38" s="1029"/>
      <c r="AO38" s="1029"/>
      <c r="AP38" s="1029"/>
      <c r="AQ38" s="1029"/>
      <c r="AR38" s="1029"/>
      <c r="AS38" s="1029"/>
      <c r="AT38" s="1029"/>
      <c r="AU38" s="1029"/>
      <c r="AV38" s="1029"/>
      <c r="AW38" s="1029"/>
      <c r="AX38" s="1029"/>
      <c r="AY38" s="1029"/>
      <c r="AZ38" s="1029"/>
      <c r="BA38" s="1029"/>
      <c r="BB38" s="1029"/>
      <c r="BC38" s="1029"/>
      <c r="BD38" s="1029"/>
      <c r="BE38" s="1029"/>
      <c r="BF38" s="1029"/>
      <c r="BG38" s="1029"/>
      <c r="BH38" s="1029"/>
      <c r="BI38" s="1029"/>
      <c r="BJ38" s="1029"/>
      <c r="BK38" s="1029"/>
      <c r="BL38" s="1029"/>
      <c r="BM38" s="1029"/>
      <c r="BN38" s="1029"/>
      <c r="BO38" s="1029"/>
      <c r="BP38" s="1029"/>
      <c r="BQ38" s="1029"/>
      <c r="BR38" s="1029"/>
      <c r="BS38" s="1029"/>
      <c r="BT38" s="1029"/>
      <c r="BU38" s="1029"/>
      <c r="BV38" s="1029"/>
      <c r="BW38" s="1029"/>
      <c r="BX38" s="1029"/>
      <c r="BY38" s="1029"/>
      <c r="BZ38" s="1029"/>
      <c r="CA38" s="1029"/>
      <c r="CB38" s="1029"/>
      <c r="CC38" s="1029"/>
      <c r="CD38" s="1029"/>
      <c r="CE38" s="1029"/>
      <c r="CF38" s="1029"/>
      <c r="CG38" s="1029"/>
      <c r="CH38" s="1029"/>
      <c r="CI38" s="1029"/>
      <c r="CJ38" s="1029"/>
      <c r="CK38" s="1029"/>
      <c r="CL38" s="1029"/>
      <c r="CM38" s="1029"/>
      <c r="CN38" s="1029"/>
      <c r="CO38" s="1029"/>
      <c r="CP38" s="1029"/>
      <c r="CQ38" s="1029"/>
      <c r="CR38" s="1029"/>
      <c r="CS38" s="1029"/>
      <c r="CT38" s="1029"/>
      <c r="CU38" s="1029"/>
      <c r="CV38" s="1029"/>
      <c r="CW38" s="1029"/>
      <c r="CX38" s="1029"/>
      <c r="CY38" s="1029"/>
      <c r="CZ38" s="1029"/>
      <c r="DA38" s="1024"/>
      <c r="DB38" s="1024"/>
      <c r="DC38" s="1024"/>
      <c r="DD38" s="1024"/>
      <c r="DE38" s="1024"/>
      <c r="DF38" s="1024"/>
      <c r="DG38" s="1024"/>
      <c r="DH38" s="1024"/>
      <c r="DI38" s="1024"/>
    </row>
    <row r="39" spans="1:113" s="425" customFormat="1" ht="12.75">
      <c r="A39" s="484"/>
      <c r="B39" s="1036" t="s">
        <v>331</v>
      </c>
      <c r="C39" s="1031"/>
      <c r="D39" s="1031"/>
      <c r="E39" s="1032"/>
      <c r="F39" s="1032"/>
      <c r="G39" s="1033"/>
      <c r="H39" s="1033"/>
      <c r="I39" s="1034"/>
      <c r="J39" s="1034"/>
      <c r="K39" s="1034"/>
      <c r="L39" s="1034"/>
      <c r="M39" s="1034"/>
      <c r="N39" s="1034"/>
      <c r="O39" s="1034"/>
      <c r="P39" s="1034"/>
      <c r="Q39" s="1034"/>
      <c r="R39" s="1034"/>
      <c r="S39" s="1034"/>
      <c r="T39" s="1034"/>
      <c r="U39" s="1034"/>
      <c r="V39" s="1034"/>
      <c r="W39" s="1034"/>
      <c r="X39" s="1034"/>
      <c r="Y39" s="1034"/>
      <c r="Z39" s="1034"/>
      <c r="AA39" s="1034"/>
      <c r="AB39" s="1034"/>
      <c r="AC39" s="1034"/>
      <c r="AD39" s="1034"/>
      <c r="AE39" s="1034"/>
      <c r="AF39" s="1034"/>
      <c r="AG39" s="1034"/>
      <c r="AH39" s="1034"/>
      <c r="AI39" s="1034"/>
      <c r="AJ39" s="1034"/>
      <c r="AK39" s="1034"/>
      <c r="AL39" s="1034"/>
      <c r="AM39" s="1034"/>
      <c r="AN39" s="1034"/>
      <c r="AO39" s="1034"/>
      <c r="AP39" s="1034"/>
      <c r="AQ39" s="1034"/>
      <c r="AR39" s="1034"/>
      <c r="AS39" s="1034"/>
      <c r="AT39" s="1034"/>
      <c r="AU39" s="1034"/>
      <c r="AV39" s="1034"/>
      <c r="AW39" s="1034"/>
      <c r="AX39" s="1034"/>
      <c r="AY39" s="1034"/>
      <c r="AZ39" s="1034"/>
      <c r="BA39" s="1034"/>
      <c r="BB39" s="1034"/>
      <c r="BC39" s="1034"/>
      <c r="BD39" s="1034"/>
      <c r="BE39" s="1034"/>
      <c r="BF39" s="1034"/>
      <c r="BG39" s="1034"/>
      <c r="BH39" s="1034"/>
      <c r="BI39" s="1034"/>
      <c r="BJ39" s="1034"/>
      <c r="BK39" s="1034"/>
      <c r="BL39" s="1034"/>
      <c r="BM39" s="1034"/>
      <c r="BN39" s="1034"/>
      <c r="BO39" s="1034"/>
      <c r="BP39" s="1034"/>
      <c r="BQ39" s="1034"/>
      <c r="BR39" s="1034"/>
      <c r="BS39" s="1034"/>
      <c r="BT39" s="1034"/>
      <c r="BU39" s="1034"/>
      <c r="BV39" s="1034"/>
      <c r="BW39" s="1034"/>
      <c r="BX39" s="1034"/>
      <c r="BY39" s="1034"/>
      <c r="BZ39" s="1034"/>
      <c r="CA39" s="1034"/>
      <c r="CB39" s="1034"/>
      <c r="CC39" s="1034"/>
      <c r="CD39" s="1034"/>
      <c r="CE39" s="1034"/>
      <c r="CF39" s="1034"/>
      <c r="CG39" s="1034"/>
      <c r="CH39" s="1034"/>
      <c r="CI39" s="1034"/>
      <c r="CJ39" s="1034"/>
      <c r="CK39" s="1034"/>
      <c r="CL39" s="1034"/>
      <c r="CM39" s="1034"/>
      <c r="CN39" s="1034"/>
      <c r="CO39" s="1034"/>
      <c r="CP39" s="1034"/>
      <c r="CQ39" s="1034"/>
      <c r="CR39" s="1034"/>
      <c r="CS39" s="1034"/>
      <c r="CT39" s="1034"/>
      <c r="CU39" s="1034"/>
      <c r="CV39" s="1034"/>
      <c r="CW39" s="1034"/>
      <c r="CX39" s="1034"/>
      <c r="CY39" s="1034"/>
      <c r="CZ39" s="1034"/>
      <c r="DA39" s="1024"/>
      <c r="DB39" s="1024"/>
      <c r="DC39" s="1024"/>
      <c r="DD39" s="1024"/>
      <c r="DE39" s="1024"/>
      <c r="DF39" s="1024"/>
      <c r="DG39" s="1024"/>
      <c r="DH39" s="1024"/>
      <c r="DI39" s="1024"/>
    </row>
    <row r="40" spans="1:113" s="425" customFormat="1" ht="15">
      <c r="A40" s="484"/>
      <c r="B40" s="1036" t="s">
        <v>332</v>
      </c>
      <c r="C40" s="1031">
        <v>34</v>
      </c>
      <c r="D40" s="1031">
        <v>46</v>
      </c>
      <c r="E40" s="1032"/>
      <c r="F40" s="1032"/>
      <c r="G40" s="1033"/>
      <c r="H40" s="1033"/>
      <c r="I40" s="1034"/>
      <c r="J40" s="1034"/>
      <c r="K40" s="1034"/>
      <c r="L40" s="1034"/>
      <c r="M40" s="1034"/>
      <c r="N40" s="1034"/>
      <c r="O40" s="1034"/>
      <c r="P40" s="1034"/>
      <c r="Q40" s="1034"/>
      <c r="R40" s="1034"/>
      <c r="S40" s="1034"/>
      <c r="T40" s="1034"/>
      <c r="U40" s="1034"/>
      <c r="V40" s="1034"/>
      <c r="W40" s="1034"/>
      <c r="X40" s="1034"/>
      <c r="Y40" s="1034"/>
      <c r="Z40" s="1034"/>
      <c r="AA40" s="1034"/>
      <c r="AB40" s="1034"/>
      <c r="AC40" s="1034"/>
      <c r="AD40" s="1034"/>
      <c r="AE40" s="1034"/>
      <c r="AF40" s="1034"/>
      <c r="AG40" s="1034"/>
      <c r="AH40" s="1034"/>
      <c r="AI40" s="1034"/>
      <c r="AJ40" s="1034"/>
      <c r="AK40" s="1034"/>
      <c r="AL40" s="1034"/>
      <c r="AM40" s="1034"/>
      <c r="AN40" s="1034"/>
      <c r="AO40" s="1034"/>
      <c r="AP40" s="1034"/>
      <c r="AQ40" s="1034"/>
      <c r="AR40" s="1034"/>
      <c r="AS40" s="1034"/>
      <c r="AT40" s="1034"/>
      <c r="AU40" s="1034"/>
      <c r="AV40" s="1034"/>
      <c r="AW40" s="1034"/>
      <c r="AX40" s="1034"/>
      <c r="AY40" s="1034"/>
      <c r="AZ40" s="1034"/>
      <c r="BA40" s="1034"/>
      <c r="BB40" s="1034"/>
      <c r="BC40" s="1034"/>
      <c r="BD40" s="1034"/>
      <c r="BE40" s="1034"/>
      <c r="BF40" s="1034"/>
      <c r="BG40" s="1034"/>
      <c r="BH40" s="1034"/>
      <c r="BI40" s="1034"/>
      <c r="BJ40" s="1034"/>
      <c r="BK40" s="1034"/>
      <c r="BL40" s="1034"/>
      <c r="BM40" s="1034"/>
      <c r="BN40" s="1034"/>
      <c r="BO40" s="1034"/>
      <c r="BP40" s="1034"/>
      <c r="BQ40" s="1034"/>
      <c r="BR40" s="1034"/>
      <c r="BS40" s="1034"/>
      <c r="BT40" s="1034"/>
      <c r="BU40" s="1034"/>
      <c r="BV40" s="1034"/>
      <c r="BW40" s="1034"/>
      <c r="BX40" s="1034"/>
      <c r="BY40" s="1034"/>
      <c r="BZ40" s="1034"/>
      <c r="CA40" s="1034"/>
      <c r="CB40" s="1034"/>
      <c r="CC40" s="1034"/>
      <c r="CD40" s="1034"/>
      <c r="CE40" s="1034"/>
      <c r="CF40" s="1034"/>
      <c r="CG40" s="1034"/>
      <c r="CH40" s="1034"/>
      <c r="CI40" s="1034"/>
      <c r="CJ40" s="1034"/>
      <c r="CK40" s="1034"/>
      <c r="CL40" s="1034"/>
      <c r="CM40" s="1034"/>
      <c r="CN40" s="1034"/>
      <c r="CO40" s="1034"/>
      <c r="CP40" s="1034"/>
      <c r="CQ40" s="1034"/>
      <c r="CR40" s="1034"/>
      <c r="CS40" s="1034"/>
      <c r="CT40" s="1034"/>
      <c r="CU40" s="1034"/>
      <c r="CV40" s="1034"/>
      <c r="CW40" s="1034"/>
      <c r="CX40" s="1034"/>
      <c r="CY40" s="1034"/>
      <c r="CZ40" s="1034"/>
      <c r="DA40" s="1024"/>
      <c r="DB40" s="1024"/>
      <c r="DC40" s="1024"/>
      <c r="DD40" s="1024"/>
      <c r="DE40" s="1024"/>
      <c r="DF40" s="1024"/>
      <c r="DG40" s="1024"/>
      <c r="DH40" s="1024"/>
      <c r="DI40" s="1024"/>
    </row>
    <row r="41" spans="1:113" s="425" customFormat="1" ht="15">
      <c r="A41" s="484"/>
      <c r="B41" s="1036" t="s">
        <v>333</v>
      </c>
      <c r="C41" s="1031">
        <v>29</v>
      </c>
      <c r="D41" s="1031">
        <v>57</v>
      </c>
      <c r="E41" s="1032"/>
      <c r="F41" s="1032"/>
      <c r="G41" s="1033"/>
      <c r="H41" s="1033"/>
      <c r="I41" s="1034"/>
      <c r="J41" s="1034"/>
      <c r="K41" s="1034"/>
      <c r="L41" s="1034"/>
      <c r="M41" s="1034"/>
      <c r="N41" s="1034"/>
      <c r="O41" s="1034"/>
      <c r="P41" s="1034"/>
      <c r="Q41" s="1034"/>
      <c r="R41" s="1034"/>
      <c r="S41" s="1034"/>
      <c r="T41" s="1034"/>
      <c r="U41" s="1034"/>
      <c r="V41" s="1034"/>
      <c r="W41" s="1034"/>
      <c r="X41" s="1034"/>
      <c r="Y41" s="1034"/>
      <c r="Z41" s="1034"/>
      <c r="AA41" s="1034"/>
      <c r="AB41" s="1034"/>
      <c r="AC41" s="1034"/>
      <c r="AD41" s="1034"/>
      <c r="AE41" s="1034"/>
      <c r="AF41" s="1034"/>
      <c r="AG41" s="1034"/>
      <c r="AH41" s="1034"/>
      <c r="AI41" s="1034"/>
      <c r="AJ41" s="1034"/>
      <c r="AK41" s="1034"/>
      <c r="AL41" s="1034"/>
      <c r="AM41" s="1034"/>
      <c r="AN41" s="1034"/>
      <c r="AO41" s="1034"/>
      <c r="AP41" s="1034"/>
      <c r="AQ41" s="1034"/>
      <c r="AR41" s="1034"/>
      <c r="AS41" s="1034"/>
      <c r="AT41" s="1034"/>
      <c r="AU41" s="1034"/>
      <c r="AV41" s="1034"/>
      <c r="AW41" s="1034"/>
      <c r="AX41" s="1034"/>
      <c r="AY41" s="1034"/>
      <c r="AZ41" s="1034"/>
      <c r="BA41" s="1034"/>
      <c r="BB41" s="1034"/>
      <c r="BC41" s="1034"/>
      <c r="BD41" s="1034"/>
      <c r="BE41" s="1034"/>
      <c r="BF41" s="1034"/>
      <c r="BG41" s="1034"/>
      <c r="BH41" s="1034"/>
      <c r="BI41" s="1034"/>
      <c r="BJ41" s="1034"/>
      <c r="BK41" s="1034"/>
      <c r="BL41" s="1034"/>
      <c r="BM41" s="1034"/>
      <c r="BN41" s="1034"/>
      <c r="BO41" s="1034"/>
      <c r="BP41" s="1034"/>
      <c r="BQ41" s="1034"/>
      <c r="BR41" s="1034"/>
      <c r="BS41" s="1034"/>
      <c r="BT41" s="1034"/>
      <c r="BU41" s="1034"/>
      <c r="BV41" s="1034"/>
      <c r="BW41" s="1034"/>
      <c r="BX41" s="1034"/>
      <c r="BY41" s="1034"/>
      <c r="BZ41" s="1034"/>
      <c r="CA41" s="1034"/>
      <c r="CB41" s="1034"/>
      <c r="CC41" s="1034"/>
      <c r="CD41" s="1034"/>
      <c r="CE41" s="1034"/>
      <c r="CF41" s="1034"/>
      <c r="CG41" s="1034"/>
      <c r="CH41" s="1034"/>
      <c r="CI41" s="1034"/>
      <c r="CJ41" s="1034"/>
      <c r="CK41" s="1034"/>
      <c r="CL41" s="1034"/>
      <c r="CM41" s="1034"/>
      <c r="CN41" s="1034"/>
      <c r="CO41" s="1034"/>
      <c r="CP41" s="1034"/>
      <c r="CQ41" s="1034"/>
      <c r="CR41" s="1034"/>
      <c r="CS41" s="1034"/>
      <c r="CT41" s="1034"/>
      <c r="CU41" s="1034"/>
      <c r="CV41" s="1034"/>
      <c r="CW41" s="1034"/>
      <c r="CX41" s="1034"/>
      <c r="CY41" s="1034"/>
      <c r="CZ41" s="1034"/>
      <c r="DA41" s="1024"/>
      <c r="DB41" s="1024"/>
      <c r="DC41" s="1024"/>
      <c r="DD41" s="1024"/>
      <c r="DE41" s="1024"/>
      <c r="DF41" s="1024"/>
      <c r="DG41" s="1024"/>
      <c r="DH41" s="1024"/>
      <c r="DI41" s="1024"/>
    </row>
    <row r="42" spans="1:113" s="425" customFormat="1" ht="15">
      <c r="A42" s="484"/>
      <c r="B42" s="1036" t="s">
        <v>334</v>
      </c>
      <c r="C42" s="1031">
        <v>48</v>
      </c>
      <c r="D42" s="1031">
        <v>111</v>
      </c>
      <c r="E42" s="1032"/>
      <c r="F42" s="1032"/>
      <c r="G42" s="1033"/>
      <c r="H42" s="1033"/>
      <c r="I42" s="1034"/>
      <c r="J42" s="1034"/>
      <c r="K42" s="1034"/>
      <c r="L42" s="1034"/>
      <c r="M42" s="1034"/>
      <c r="N42" s="1034"/>
      <c r="O42" s="1034"/>
      <c r="P42" s="1034"/>
      <c r="Q42" s="1034"/>
      <c r="R42" s="1034"/>
      <c r="S42" s="1034"/>
      <c r="T42" s="1034"/>
      <c r="U42" s="1034"/>
      <c r="V42" s="1034"/>
      <c r="W42" s="1034"/>
      <c r="X42" s="1034"/>
      <c r="Y42" s="1034"/>
      <c r="Z42" s="1034"/>
      <c r="AA42" s="1034"/>
      <c r="AB42" s="1034"/>
      <c r="AC42" s="1034"/>
      <c r="AD42" s="1034"/>
      <c r="AE42" s="1034"/>
      <c r="AF42" s="1034"/>
      <c r="AG42" s="1034"/>
      <c r="AH42" s="1034"/>
      <c r="AI42" s="1034"/>
      <c r="AJ42" s="1034"/>
      <c r="AK42" s="1034"/>
      <c r="AL42" s="1034"/>
      <c r="AM42" s="1034"/>
      <c r="AN42" s="1034"/>
      <c r="AO42" s="1034"/>
      <c r="AP42" s="1034"/>
      <c r="AQ42" s="1034"/>
      <c r="AR42" s="1034"/>
      <c r="AS42" s="1034"/>
      <c r="AT42" s="1034"/>
      <c r="AU42" s="1034"/>
      <c r="AV42" s="1034"/>
      <c r="AW42" s="1034"/>
      <c r="AX42" s="1034"/>
      <c r="AY42" s="1034"/>
      <c r="AZ42" s="1034"/>
      <c r="BA42" s="1034"/>
      <c r="BB42" s="1034"/>
      <c r="BC42" s="1034"/>
      <c r="BD42" s="1034"/>
      <c r="BE42" s="1034"/>
      <c r="BF42" s="1034"/>
      <c r="BG42" s="1034"/>
      <c r="BH42" s="1034"/>
      <c r="BI42" s="1034"/>
      <c r="BJ42" s="1034"/>
      <c r="BK42" s="1034"/>
      <c r="BL42" s="1034"/>
      <c r="BM42" s="1034"/>
      <c r="BN42" s="1034"/>
      <c r="BO42" s="1034"/>
      <c r="BP42" s="1034"/>
      <c r="BQ42" s="1034"/>
      <c r="BR42" s="1034"/>
      <c r="BS42" s="1034"/>
      <c r="BT42" s="1034"/>
      <c r="BU42" s="1034"/>
      <c r="BV42" s="1034"/>
      <c r="BW42" s="1034"/>
      <c r="BX42" s="1034"/>
      <c r="BY42" s="1034"/>
      <c r="BZ42" s="1034"/>
      <c r="CA42" s="1034"/>
      <c r="CB42" s="1034"/>
      <c r="CC42" s="1034"/>
      <c r="CD42" s="1034"/>
      <c r="CE42" s="1034"/>
      <c r="CF42" s="1034"/>
      <c r="CG42" s="1034"/>
      <c r="CH42" s="1034"/>
      <c r="CI42" s="1034"/>
      <c r="CJ42" s="1034"/>
      <c r="CK42" s="1034"/>
      <c r="CL42" s="1034"/>
      <c r="CM42" s="1034"/>
      <c r="CN42" s="1034"/>
      <c r="CO42" s="1034"/>
      <c r="CP42" s="1034"/>
      <c r="CQ42" s="1034"/>
      <c r="CR42" s="1034"/>
      <c r="CS42" s="1034"/>
      <c r="CT42" s="1034"/>
      <c r="CU42" s="1034"/>
      <c r="CV42" s="1034"/>
      <c r="CW42" s="1034"/>
      <c r="CX42" s="1034"/>
      <c r="CY42" s="1034"/>
      <c r="CZ42" s="1034"/>
      <c r="DA42" s="1024"/>
      <c r="DB42" s="1024"/>
      <c r="DC42" s="1024"/>
      <c r="DD42" s="1024"/>
      <c r="DE42" s="1024"/>
      <c r="DF42" s="1024"/>
      <c r="DG42" s="1024"/>
      <c r="DH42" s="1024"/>
      <c r="DI42" s="1024"/>
    </row>
    <row r="43" spans="1:113" s="425" customFormat="1" ht="12.75">
      <c r="A43" s="484"/>
      <c r="B43" s="1036" t="s">
        <v>335</v>
      </c>
      <c r="C43" s="1031"/>
      <c r="D43" s="1031"/>
      <c r="E43" s="1032"/>
      <c r="F43" s="1032"/>
      <c r="G43" s="1033"/>
      <c r="H43" s="1033"/>
      <c r="I43" s="1034"/>
      <c r="J43" s="1034"/>
      <c r="K43" s="1034"/>
      <c r="L43" s="1034"/>
      <c r="M43" s="1034"/>
      <c r="N43" s="1034"/>
      <c r="O43" s="1034"/>
      <c r="P43" s="1034"/>
      <c r="Q43" s="1034"/>
      <c r="R43" s="1034"/>
      <c r="S43" s="1034"/>
      <c r="T43" s="1034"/>
      <c r="U43" s="1034"/>
      <c r="V43" s="1034"/>
      <c r="W43" s="1034"/>
      <c r="X43" s="1034"/>
      <c r="Y43" s="1034"/>
      <c r="Z43" s="1034"/>
      <c r="AA43" s="1034"/>
      <c r="AB43" s="1034"/>
      <c r="AC43" s="1034"/>
      <c r="AD43" s="1034"/>
      <c r="AE43" s="1034"/>
      <c r="AF43" s="1034"/>
      <c r="AG43" s="1034"/>
      <c r="AH43" s="1034"/>
      <c r="AI43" s="1034"/>
      <c r="AJ43" s="1034"/>
      <c r="AK43" s="1034"/>
      <c r="AL43" s="1034"/>
      <c r="AM43" s="1034"/>
      <c r="AN43" s="1034"/>
      <c r="AO43" s="1034"/>
      <c r="AP43" s="1034"/>
      <c r="AQ43" s="1034"/>
      <c r="AR43" s="1034"/>
      <c r="AS43" s="1034"/>
      <c r="AT43" s="1034"/>
      <c r="AU43" s="1034"/>
      <c r="AV43" s="1034"/>
      <c r="AW43" s="1034"/>
      <c r="AX43" s="1034"/>
      <c r="AY43" s="1034"/>
      <c r="AZ43" s="1034"/>
      <c r="BA43" s="1034"/>
      <c r="BB43" s="1034"/>
      <c r="BC43" s="1034"/>
      <c r="BD43" s="1034"/>
      <c r="BE43" s="1034"/>
      <c r="BF43" s="1034"/>
      <c r="BG43" s="1034"/>
      <c r="BH43" s="1034"/>
      <c r="BI43" s="1034"/>
      <c r="BJ43" s="1034"/>
      <c r="BK43" s="1034"/>
      <c r="BL43" s="1034"/>
      <c r="BM43" s="1034"/>
      <c r="BN43" s="1034"/>
      <c r="BO43" s="1034"/>
      <c r="BP43" s="1034"/>
      <c r="BQ43" s="1034"/>
      <c r="BR43" s="1034"/>
      <c r="BS43" s="1034"/>
      <c r="BT43" s="1034"/>
      <c r="BU43" s="1034"/>
      <c r="BV43" s="1034"/>
      <c r="BW43" s="1034"/>
      <c r="BX43" s="1034"/>
      <c r="BY43" s="1034"/>
      <c r="BZ43" s="1034"/>
      <c r="CA43" s="1034"/>
      <c r="CB43" s="1034"/>
      <c r="CC43" s="1034"/>
      <c r="CD43" s="1034"/>
      <c r="CE43" s="1034"/>
      <c r="CF43" s="1034"/>
      <c r="CG43" s="1034"/>
      <c r="CH43" s="1034"/>
      <c r="CI43" s="1034"/>
      <c r="CJ43" s="1034"/>
      <c r="CK43" s="1034"/>
      <c r="CL43" s="1034"/>
      <c r="CM43" s="1034"/>
      <c r="CN43" s="1034"/>
      <c r="CO43" s="1034"/>
      <c r="CP43" s="1034"/>
      <c r="CQ43" s="1034"/>
      <c r="CR43" s="1034"/>
      <c r="CS43" s="1034"/>
      <c r="CT43" s="1034"/>
      <c r="CU43" s="1034"/>
      <c r="CV43" s="1034"/>
      <c r="CW43" s="1034"/>
      <c r="CX43" s="1034"/>
      <c r="CY43" s="1034"/>
      <c r="CZ43" s="1034"/>
      <c r="DA43" s="1024"/>
      <c r="DB43" s="1024"/>
      <c r="DC43" s="1024"/>
      <c r="DD43" s="1024"/>
      <c r="DE43" s="1024"/>
      <c r="DF43" s="1024"/>
      <c r="DG43" s="1024"/>
      <c r="DH43" s="1024"/>
      <c r="DI43" s="1024"/>
    </row>
    <row r="44" spans="1:113" s="425" customFormat="1" ht="12.75">
      <c r="A44" s="484"/>
      <c r="B44" s="1036" t="s">
        <v>336</v>
      </c>
      <c r="C44" s="1031"/>
      <c r="D44" s="1031"/>
      <c r="E44" s="1032"/>
      <c r="F44" s="1032"/>
      <c r="G44" s="1033"/>
      <c r="H44" s="1033"/>
      <c r="I44" s="1034"/>
      <c r="J44" s="1034"/>
      <c r="K44" s="1034"/>
      <c r="L44" s="1034"/>
      <c r="M44" s="1034"/>
      <c r="N44" s="1034"/>
      <c r="O44" s="1034"/>
      <c r="P44" s="1034"/>
      <c r="Q44" s="1034"/>
      <c r="R44" s="1034"/>
      <c r="S44" s="1034"/>
      <c r="T44" s="1034"/>
      <c r="U44" s="1034"/>
      <c r="V44" s="1034"/>
      <c r="W44" s="1034"/>
      <c r="X44" s="1034"/>
      <c r="Y44" s="1034"/>
      <c r="Z44" s="1034"/>
      <c r="AA44" s="1034"/>
      <c r="AB44" s="1034"/>
      <c r="AC44" s="1034"/>
      <c r="AD44" s="1034"/>
      <c r="AE44" s="1034"/>
      <c r="AF44" s="1034"/>
      <c r="AG44" s="1034"/>
      <c r="AH44" s="1034"/>
      <c r="AI44" s="1034"/>
      <c r="AJ44" s="1034"/>
      <c r="AK44" s="1034"/>
      <c r="AL44" s="1034"/>
      <c r="AM44" s="1034"/>
      <c r="AN44" s="1034"/>
      <c r="AO44" s="1034"/>
      <c r="AP44" s="1034"/>
      <c r="AQ44" s="1034"/>
      <c r="AR44" s="1034"/>
      <c r="AS44" s="1034"/>
      <c r="AT44" s="1034"/>
      <c r="AU44" s="1034"/>
      <c r="AV44" s="1034"/>
      <c r="AW44" s="1034"/>
      <c r="AX44" s="1034"/>
      <c r="AY44" s="1034"/>
      <c r="AZ44" s="1034"/>
      <c r="BA44" s="1034"/>
      <c r="BB44" s="1034"/>
      <c r="BC44" s="1034"/>
      <c r="BD44" s="1034"/>
      <c r="BE44" s="1034"/>
      <c r="BF44" s="1034"/>
      <c r="BG44" s="1034"/>
      <c r="BH44" s="1034"/>
      <c r="BI44" s="1034"/>
      <c r="BJ44" s="1034"/>
      <c r="BK44" s="1034"/>
      <c r="BL44" s="1034"/>
      <c r="BM44" s="1034"/>
      <c r="BN44" s="1034"/>
      <c r="BO44" s="1034"/>
      <c r="BP44" s="1034"/>
      <c r="BQ44" s="1034"/>
      <c r="BR44" s="1034"/>
      <c r="BS44" s="1034"/>
      <c r="BT44" s="1034"/>
      <c r="BU44" s="1034"/>
      <c r="BV44" s="1034"/>
      <c r="BW44" s="1034"/>
      <c r="BX44" s="1034"/>
      <c r="BY44" s="1034"/>
      <c r="BZ44" s="1034"/>
      <c r="CA44" s="1034"/>
      <c r="CB44" s="1034"/>
      <c r="CC44" s="1034"/>
      <c r="CD44" s="1034"/>
      <c r="CE44" s="1034"/>
      <c r="CF44" s="1034"/>
      <c r="CG44" s="1034"/>
      <c r="CH44" s="1034"/>
      <c r="CI44" s="1034"/>
      <c r="CJ44" s="1034"/>
      <c r="CK44" s="1034"/>
      <c r="CL44" s="1034"/>
      <c r="CM44" s="1034"/>
      <c r="CN44" s="1034"/>
      <c r="CO44" s="1034"/>
      <c r="CP44" s="1034"/>
      <c r="CQ44" s="1034"/>
      <c r="CR44" s="1034"/>
      <c r="CS44" s="1034"/>
      <c r="CT44" s="1034"/>
      <c r="CU44" s="1034"/>
      <c r="CV44" s="1034"/>
      <c r="CW44" s="1034"/>
      <c r="CX44" s="1034"/>
      <c r="CY44" s="1034"/>
      <c r="CZ44" s="1034"/>
      <c r="DA44" s="1024"/>
      <c r="DB44" s="1024"/>
      <c r="DC44" s="1024"/>
      <c r="DD44" s="1024"/>
      <c r="DE44" s="1024"/>
      <c r="DF44" s="1024"/>
      <c r="DG44" s="1024"/>
      <c r="DH44" s="1024"/>
      <c r="DI44" s="1024"/>
    </row>
    <row r="45" spans="1:113" s="425" customFormat="1" ht="15">
      <c r="A45" s="484"/>
      <c r="B45" s="1036" t="s">
        <v>337</v>
      </c>
      <c r="C45" s="1031">
        <v>24</v>
      </c>
      <c r="D45" s="1031">
        <v>36</v>
      </c>
      <c r="E45" s="1021">
        <f>D45/2пп!K63</f>
        <v>12</v>
      </c>
      <c r="F45" s="1021">
        <f>D45/'5ОР '!C6</f>
        <v>12</v>
      </c>
      <c r="G45" s="1033"/>
      <c r="H45" s="1033"/>
      <c r="I45" s="1034"/>
      <c r="J45" s="1034"/>
      <c r="K45" s="1034"/>
      <c r="L45" s="1034"/>
      <c r="M45" s="1034"/>
      <c r="N45" s="1034"/>
      <c r="O45" s="1034"/>
      <c r="P45" s="1034"/>
      <c r="Q45" s="1034"/>
      <c r="R45" s="1034"/>
      <c r="S45" s="1034"/>
      <c r="T45" s="1034"/>
      <c r="U45" s="1034"/>
      <c r="V45" s="1034"/>
      <c r="W45" s="1034"/>
      <c r="X45" s="1034"/>
      <c r="Y45" s="1034"/>
      <c r="Z45" s="1034"/>
      <c r="AA45" s="1034"/>
      <c r="AB45" s="1034"/>
      <c r="AC45" s="1034"/>
      <c r="AD45" s="1034"/>
      <c r="AE45" s="1034"/>
      <c r="AF45" s="1034"/>
      <c r="AG45" s="1034"/>
      <c r="AH45" s="1034"/>
      <c r="AI45" s="1034"/>
      <c r="AJ45" s="1034"/>
      <c r="AK45" s="1034"/>
      <c r="AL45" s="1034"/>
      <c r="AM45" s="1034"/>
      <c r="AN45" s="1034"/>
      <c r="AO45" s="1034"/>
      <c r="AP45" s="1034"/>
      <c r="AQ45" s="1034"/>
      <c r="AR45" s="1034"/>
      <c r="AS45" s="1034"/>
      <c r="AT45" s="1034"/>
      <c r="AU45" s="1034"/>
      <c r="AV45" s="1034"/>
      <c r="AW45" s="1034"/>
      <c r="AX45" s="1034"/>
      <c r="AY45" s="1034"/>
      <c r="AZ45" s="1034"/>
      <c r="BA45" s="1034"/>
      <c r="BB45" s="1034"/>
      <c r="BC45" s="1034"/>
      <c r="BD45" s="1034"/>
      <c r="BE45" s="1034"/>
      <c r="BF45" s="1034"/>
      <c r="BG45" s="1034"/>
      <c r="BH45" s="1034"/>
      <c r="BI45" s="1034"/>
      <c r="BJ45" s="1034"/>
      <c r="BK45" s="1034"/>
      <c r="BL45" s="1034"/>
      <c r="BM45" s="1034"/>
      <c r="BN45" s="1034"/>
      <c r="BO45" s="1034"/>
      <c r="BP45" s="1034"/>
      <c r="BQ45" s="1034"/>
      <c r="BR45" s="1034"/>
      <c r="BS45" s="1034"/>
      <c r="BT45" s="1034"/>
      <c r="BU45" s="1034"/>
      <c r="BV45" s="1034"/>
      <c r="BW45" s="1034"/>
      <c r="BX45" s="1034"/>
      <c r="BY45" s="1034"/>
      <c r="BZ45" s="1034"/>
      <c r="CA45" s="1034"/>
      <c r="CB45" s="1034"/>
      <c r="CC45" s="1034"/>
      <c r="CD45" s="1034"/>
      <c r="CE45" s="1034"/>
      <c r="CF45" s="1034"/>
      <c r="CG45" s="1034"/>
      <c r="CH45" s="1034"/>
      <c r="CI45" s="1034"/>
      <c r="CJ45" s="1034"/>
      <c r="CK45" s="1034"/>
      <c r="CL45" s="1034"/>
      <c r="CM45" s="1034"/>
      <c r="CN45" s="1034"/>
      <c r="CO45" s="1034"/>
      <c r="CP45" s="1034"/>
      <c r="CQ45" s="1034"/>
      <c r="CR45" s="1034"/>
      <c r="CS45" s="1034"/>
      <c r="CT45" s="1034"/>
      <c r="CU45" s="1034"/>
      <c r="CV45" s="1034"/>
      <c r="CW45" s="1034"/>
      <c r="CX45" s="1034"/>
      <c r="CY45" s="1034"/>
      <c r="CZ45" s="1034"/>
      <c r="DA45" s="1024"/>
      <c r="DB45" s="1024"/>
      <c r="DC45" s="1024"/>
      <c r="DD45" s="1024"/>
      <c r="DE45" s="1024"/>
      <c r="DF45" s="1024"/>
      <c r="DG45" s="1024"/>
      <c r="DH45" s="1024"/>
      <c r="DI45" s="1024"/>
    </row>
    <row r="46" spans="1:113" s="425" customFormat="1" ht="15">
      <c r="A46" s="484"/>
      <c r="B46" s="1036" t="s">
        <v>338</v>
      </c>
      <c r="C46" s="1037">
        <v>7</v>
      </c>
      <c r="D46" s="1037">
        <v>14</v>
      </c>
      <c r="E46" s="1021">
        <f>D46/2пп!K63</f>
        <v>4.666666666666667</v>
      </c>
      <c r="F46" s="1021">
        <f>D46/'5ОР '!C6</f>
        <v>4.666666666666667</v>
      </c>
      <c r="G46" s="1033"/>
      <c r="H46" s="1033"/>
      <c r="I46" s="1034"/>
      <c r="J46" s="1034"/>
      <c r="K46" s="1034"/>
      <c r="L46" s="1034"/>
      <c r="M46" s="1034"/>
      <c r="N46" s="1034"/>
      <c r="O46" s="1034"/>
      <c r="P46" s="1034"/>
      <c r="Q46" s="1034"/>
      <c r="R46" s="1034"/>
      <c r="S46" s="1034"/>
      <c r="T46" s="1034"/>
      <c r="U46" s="1034"/>
      <c r="V46" s="1034"/>
      <c r="W46" s="1034"/>
      <c r="X46" s="1034"/>
      <c r="Y46" s="1034"/>
      <c r="Z46" s="1034"/>
      <c r="AA46" s="1034"/>
      <c r="AB46" s="1034"/>
      <c r="AC46" s="1034"/>
      <c r="AD46" s="1034"/>
      <c r="AE46" s="1034"/>
      <c r="AF46" s="1034"/>
      <c r="AG46" s="1034"/>
      <c r="AH46" s="1034"/>
      <c r="AI46" s="1034"/>
      <c r="AJ46" s="1034"/>
      <c r="AK46" s="1034"/>
      <c r="AL46" s="1034"/>
      <c r="AM46" s="1034"/>
      <c r="AN46" s="1034"/>
      <c r="AO46" s="1034"/>
      <c r="AP46" s="1034"/>
      <c r="AQ46" s="1034"/>
      <c r="AR46" s="1034"/>
      <c r="AS46" s="1034"/>
      <c r="AT46" s="1034"/>
      <c r="AU46" s="1034"/>
      <c r="AV46" s="1034"/>
      <c r="AW46" s="1034"/>
      <c r="AX46" s="1034"/>
      <c r="AY46" s="1034"/>
      <c r="AZ46" s="1034"/>
      <c r="BA46" s="1034"/>
      <c r="BB46" s="1034"/>
      <c r="BC46" s="1034"/>
      <c r="BD46" s="1034"/>
      <c r="BE46" s="1034"/>
      <c r="BF46" s="1034"/>
      <c r="BG46" s="1034"/>
      <c r="BH46" s="1034"/>
      <c r="BI46" s="1034"/>
      <c r="BJ46" s="1034"/>
      <c r="BK46" s="1034"/>
      <c r="BL46" s="1034"/>
      <c r="BM46" s="1034"/>
      <c r="BN46" s="1034"/>
      <c r="BO46" s="1034"/>
      <c r="BP46" s="1034"/>
      <c r="BQ46" s="1034"/>
      <c r="BR46" s="1034"/>
      <c r="BS46" s="1034"/>
      <c r="BT46" s="1034"/>
      <c r="BU46" s="1034"/>
      <c r="BV46" s="1034"/>
      <c r="BW46" s="1034"/>
      <c r="BX46" s="1034"/>
      <c r="BY46" s="1034"/>
      <c r="BZ46" s="1034"/>
      <c r="CA46" s="1034"/>
      <c r="CB46" s="1034"/>
      <c r="CC46" s="1034"/>
      <c r="CD46" s="1034"/>
      <c r="CE46" s="1034"/>
      <c r="CF46" s="1034"/>
      <c r="CG46" s="1034"/>
      <c r="CH46" s="1034"/>
      <c r="CI46" s="1034"/>
      <c r="CJ46" s="1034"/>
      <c r="CK46" s="1034"/>
      <c r="CL46" s="1034"/>
      <c r="CM46" s="1034"/>
      <c r="CN46" s="1034"/>
      <c r="CO46" s="1034"/>
      <c r="CP46" s="1034"/>
      <c r="CQ46" s="1034"/>
      <c r="CR46" s="1034"/>
      <c r="CS46" s="1034"/>
      <c r="CT46" s="1034"/>
      <c r="CU46" s="1034"/>
      <c r="CV46" s="1034"/>
      <c r="CW46" s="1034"/>
      <c r="CX46" s="1034"/>
      <c r="CY46" s="1034"/>
      <c r="CZ46" s="1034"/>
      <c r="DA46" s="1024"/>
      <c r="DB46" s="1024"/>
      <c r="DC46" s="1024"/>
      <c r="DD46" s="1024"/>
      <c r="DE46" s="1024"/>
      <c r="DF46" s="1024"/>
      <c r="DG46" s="1024"/>
      <c r="DH46" s="1024"/>
      <c r="DI46" s="1024"/>
    </row>
    <row r="47" spans="1:113" s="425" customFormat="1" ht="14.25" customHeight="1">
      <c r="A47" s="867">
        <v>5</v>
      </c>
      <c r="B47" s="673" t="s">
        <v>344</v>
      </c>
      <c r="C47" s="1019">
        <f>SUM(C48:C53)</f>
        <v>80</v>
      </c>
      <c r="D47" s="1020">
        <f>SUM(D48:D53)</f>
        <v>294</v>
      </c>
      <c r="E47" s="1021">
        <f>D47/2пп!K63</f>
        <v>98</v>
      </c>
      <c r="F47" s="1021">
        <f>D47/'5ОР '!C6</f>
        <v>98</v>
      </c>
      <c r="G47" s="1022"/>
      <c r="H47" s="1022"/>
      <c r="I47" s="1023"/>
      <c r="J47" s="1023"/>
      <c r="K47" s="1023"/>
      <c r="L47" s="1023"/>
      <c r="M47" s="1023"/>
      <c r="N47" s="1023"/>
      <c r="O47" s="1023"/>
      <c r="P47" s="1023"/>
      <c r="Q47" s="1023"/>
      <c r="R47" s="1023"/>
      <c r="S47" s="1023"/>
      <c r="T47" s="1023"/>
      <c r="U47" s="1023"/>
      <c r="V47" s="1023"/>
      <c r="W47" s="1023"/>
      <c r="X47" s="1023"/>
      <c r="Y47" s="1023"/>
      <c r="Z47" s="1023"/>
      <c r="AA47" s="1023"/>
      <c r="AB47" s="1023"/>
      <c r="AC47" s="1023"/>
      <c r="AD47" s="1023"/>
      <c r="AE47" s="1023"/>
      <c r="AF47" s="1023"/>
      <c r="AG47" s="1023"/>
      <c r="AH47" s="1023"/>
      <c r="AI47" s="1023"/>
      <c r="AJ47" s="1023"/>
      <c r="AK47" s="1023"/>
      <c r="AL47" s="1023"/>
      <c r="AM47" s="1023"/>
      <c r="AN47" s="1023"/>
      <c r="AO47" s="1023"/>
      <c r="AP47" s="1023"/>
      <c r="AQ47" s="1023"/>
      <c r="AR47" s="1023"/>
      <c r="AS47" s="1023"/>
      <c r="AT47" s="1023"/>
      <c r="AU47" s="1023"/>
      <c r="AV47" s="1023"/>
      <c r="AW47" s="1023"/>
      <c r="AX47" s="1023"/>
      <c r="AY47" s="1023"/>
      <c r="AZ47" s="1023"/>
      <c r="BA47" s="1023"/>
      <c r="BB47" s="1023"/>
      <c r="BC47" s="1023"/>
      <c r="BD47" s="1023"/>
      <c r="BE47" s="1023"/>
      <c r="BF47" s="1023"/>
      <c r="BG47" s="1023"/>
      <c r="BH47" s="1023"/>
      <c r="BI47" s="1023"/>
      <c r="BJ47" s="1023"/>
      <c r="BK47" s="1023"/>
      <c r="BL47" s="1023"/>
      <c r="BM47" s="1023"/>
      <c r="BN47" s="1023"/>
      <c r="BO47" s="1023"/>
      <c r="BP47" s="1023"/>
      <c r="BQ47" s="1023"/>
      <c r="BR47" s="1023"/>
      <c r="BS47" s="1023"/>
      <c r="BT47" s="1023"/>
      <c r="BU47" s="1023"/>
      <c r="BV47" s="1023"/>
      <c r="BW47" s="1023"/>
      <c r="BX47" s="1023"/>
      <c r="BY47" s="1023"/>
      <c r="BZ47" s="1023"/>
      <c r="CA47" s="1023"/>
      <c r="CB47" s="1023"/>
      <c r="CC47" s="1023"/>
      <c r="CD47" s="1023"/>
      <c r="CE47" s="1023"/>
      <c r="CF47" s="1023"/>
      <c r="CG47" s="1023"/>
      <c r="CH47" s="1023"/>
      <c r="CI47" s="1023"/>
      <c r="CJ47" s="1023"/>
      <c r="CK47" s="1023"/>
      <c r="CL47" s="1023"/>
      <c r="CM47" s="1023"/>
      <c r="CN47" s="1023"/>
      <c r="CO47" s="1023"/>
      <c r="CP47" s="1023"/>
      <c r="CQ47" s="1023"/>
      <c r="CR47" s="1023"/>
      <c r="CS47" s="1023"/>
      <c r="CT47" s="1023"/>
      <c r="CU47" s="1023"/>
      <c r="CV47" s="1023"/>
      <c r="CW47" s="1023"/>
      <c r="CX47" s="1023"/>
      <c r="CY47" s="1023"/>
      <c r="CZ47" s="1023"/>
      <c r="DA47" s="1024"/>
      <c r="DB47" s="1024"/>
      <c r="DC47" s="1024"/>
      <c r="DD47" s="1024"/>
      <c r="DE47" s="1024"/>
      <c r="DF47" s="1024"/>
      <c r="DG47" s="1024"/>
      <c r="DH47" s="1024"/>
      <c r="DI47" s="1024"/>
    </row>
    <row r="48" spans="1:113" s="425" customFormat="1" ht="12.75">
      <c r="A48" s="867"/>
      <c r="B48" s="1036" t="s">
        <v>331</v>
      </c>
      <c r="C48" s="1031"/>
      <c r="D48" s="1031"/>
      <c r="E48" s="1032"/>
      <c r="F48" s="1032"/>
      <c r="G48" s="1033"/>
      <c r="H48" s="1033"/>
      <c r="I48" s="1034"/>
      <c r="J48" s="1034"/>
      <c r="K48" s="1034"/>
      <c r="L48" s="1034"/>
      <c r="M48" s="1034"/>
      <c r="N48" s="1034"/>
      <c r="O48" s="1034"/>
      <c r="P48" s="1034"/>
      <c r="Q48" s="1034"/>
      <c r="R48" s="1034"/>
      <c r="S48" s="1034"/>
      <c r="T48" s="1034"/>
      <c r="U48" s="1034"/>
      <c r="V48" s="1034"/>
      <c r="W48" s="1034"/>
      <c r="X48" s="1034"/>
      <c r="Y48" s="1034"/>
      <c r="Z48" s="1034"/>
      <c r="AA48" s="1034"/>
      <c r="AB48" s="1034"/>
      <c r="AC48" s="1034"/>
      <c r="AD48" s="1034"/>
      <c r="AE48" s="1034"/>
      <c r="AF48" s="1034"/>
      <c r="AG48" s="1034"/>
      <c r="AH48" s="1034"/>
      <c r="AI48" s="1034"/>
      <c r="AJ48" s="1034"/>
      <c r="AK48" s="1034"/>
      <c r="AL48" s="1034"/>
      <c r="AM48" s="1034"/>
      <c r="AN48" s="1034"/>
      <c r="AO48" s="1034"/>
      <c r="AP48" s="1034"/>
      <c r="AQ48" s="1034"/>
      <c r="AR48" s="1034"/>
      <c r="AS48" s="1034"/>
      <c r="AT48" s="1034"/>
      <c r="AU48" s="1034"/>
      <c r="AV48" s="1034"/>
      <c r="AW48" s="1034"/>
      <c r="AX48" s="1034"/>
      <c r="AY48" s="1034"/>
      <c r="AZ48" s="1034"/>
      <c r="BA48" s="1034"/>
      <c r="BB48" s="1034"/>
      <c r="BC48" s="1034"/>
      <c r="BD48" s="1034"/>
      <c r="BE48" s="1034"/>
      <c r="BF48" s="1034"/>
      <c r="BG48" s="1034"/>
      <c r="BH48" s="1034"/>
      <c r="BI48" s="1034"/>
      <c r="BJ48" s="1034"/>
      <c r="BK48" s="1034"/>
      <c r="BL48" s="1034"/>
      <c r="BM48" s="1034"/>
      <c r="BN48" s="1034"/>
      <c r="BO48" s="1034"/>
      <c r="BP48" s="1034"/>
      <c r="BQ48" s="1034"/>
      <c r="BR48" s="1034"/>
      <c r="BS48" s="1034"/>
      <c r="BT48" s="1034"/>
      <c r="BU48" s="1034"/>
      <c r="BV48" s="1034"/>
      <c r="BW48" s="1034"/>
      <c r="BX48" s="1034"/>
      <c r="BY48" s="1034"/>
      <c r="BZ48" s="1034"/>
      <c r="CA48" s="1034"/>
      <c r="CB48" s="1034"/>
      <c r="CC48" s="1034"/>
      <c r="CD48" s="1034"/>
      <c r="CE48" s="1034"/>
      <c r="CF48" s="1034"/>
      <c r="CG48" s="1034"/>
      <c r="CH48" s="1034"/>
      <c r="CI48" s="1034"/>
      <c r="CJ48" s="1034"/>
      <c r="CK48" s="1034"/>
      <c r="CL48" s="1034"/>
      <c r="CM48" s="1034"/>
      <c r="CN48" s="1034"/>
      <c r="CO48" s="1034"/>
      <c r="CP48" s="1034"/>
      <c r="CQ48" s="1034"/>
      <c r="CR48" s="1034"/>
      <c r="CS48" s="1034"/>
      <c r="CT48" s="1034"/>
      <c r="CU48" s="1034"/>
      <c r="CV48" s="1034"/>
      <c r="CW48" s="1034"/>
      <c r="CX48" s="1034"/>
      <c r="CY48" s="1034"/>
      <c r="CZ48" s="1034"/>
      <c r="DA48" s="1024"/>
      <c r="DB48" s="1024"/>
      <c r="DC48" s="1024"/>
      <c r="DD48" s="1024"/>
      <c r="DE48" s="1024"/>
      <c r="DF48" s="1024"/>
      <c r="DG48" s="1024"/>
      <c r="DH48" s="1024"/>
      <c r="DI48" s="1024"/>
    </row>
    <row r="49" spans="1:113" s="425" customFormat="1" ht="15">
      <c r="A49" s="867"/>
      <c r="B49" s="1036" t="s">
        <v>332</v>
      </c>
      <c r="C49" s="1031">
        <v>37</v>
      </c>
      <c r="D49" s="1031">
        <v>110</v>
      </c>
      <c r="E49" s="1032"/>
      <c r="F49" s="1032"/>
      <c r="G49" s="1033"/>
      <c r="H49" s="1033"/>
      <c r="I49" s="1034"/>
      <c r="J49" s="1034"/>
      <c r="K49" s="1034"/>
      <c r="L49" s="1034"/>
      <c r="M49" s="1034"/>
      <c r="N49" s="1034"/>
      <c r="O49" s="1034"/>
      <c r="P49" s="1034"/>
      <c r="Q49" s="1034"/>
      <c r="R49" s="1034"/>
      <c r="S49" s="1034"/>
      <c r="T49" s="1034"/>
      <c r="U49" s="1034"/>
      <c r="V49" s="1034"/>
      <c r="W49" s="1034"/>
      <c r="X49" s="1034"/>
      <c r="Y49" s="1034"/>
      <c r="Z49" s="1034"/>
      <c r="AA49" s="1034"/>
      <c r="AB49" s="1034"/>
      <c r="AC49" s="1034"/>
      <c r="AD49" s="1034"/>
      <c r="AE49" s="1034"/>
      <c r="AF49" s="1034"/>
      <c r="AG49" s="1034"/>
      <c r="AH49" s="1034"/>
      <c r="AI49" s="1034"/>
      <c r="AJ49" s="1034"/>
      <c r="AK49" s="1034"/>
      <c r="AL49" s="1034"/>
      <c r="AM49" s="1034"/>
      <c r="AN49" s="1034"/>
      <c r="AO49" s="1034"/>
      <c r="AP49" s="1034"/>
      <c r="AQ49" s="1034"/>
      <c r="AR49" s="1034"/>
      <c r="AS49" s="1034"/>
      <c r="AT49" s="1034"/>
      <c r="AU49" s="1034"/>
      <c r="AV49" s="1034"/>
      <c r="AW49" s="1034"/>
      <c r="AX49" s="1034"/>
      <c r="AY49" s="1034"/>
      <c r="AZ49" s="1034"/>
      <c r="BA49" s="1034"/>
      <c r="BB49" s="1034"/>
      <c r="BC49" s="1034"/>
      <c r="BD49" s="1034"/>
      <c r="BE49" s="1034"/>
      <c r="BF49" s="1034"/>
      <c r="BG49" s="1034"/>
      <c r="BH49" s="1034"/>
      <c r="BI49" s="1034"/>
      <c r="BJ49" s="1034"/>
      <c r="BK49" s="1034"/>
      <c r="BL49" s="1034"/>
      <c r="BM49" s="1034"/>
      <c r="BN49" s="1034"/>
      <c r="BO49" s="1034"/>
      <c r="BP49" s="1034"/>
      <c r="BQ49" s="1034"/>
      <c r="BR49" s="1034"/>
      <c r="BS49" s="1034"/>
      <c r="BT49" s="1034"/>
      <c r="BU49" s="1034"/>
      <c r="BV49" s="1034"/>
      <c r="BW49" s="1034"/>
      <c r="BX49" s="1034"/>
      <c r="BY49" s="1034"/>
      <c r="BZ49" s="1034"/>
      <c r="CA49" s="1034"/>
      <c r="CB49" s="1034"/>
      <c r="CC49" s="1034"/>
      <c r="CD49" s="1034"/>
      <c r="CE49" s="1034"/>
      <c r="CF49" s="1034"/>
      <c r="CG49" s="1034"/>
      <c r="CH49" s="1034"/>
      <c r="CI49" s="1034"/>
      <c r="CJ49" s="1034"/>
      <c r="CK49" s="1034"/>
      <c r="CL49" s="1034"/>
      <c r="CM49" s="1034"/>
      <c r="CN49" s="1034"/>
      <c r="CO49" s="1034"/>
      <c r="CP49" s="1034"/>
      <c r="CQ49" s="1034"/>
      <c r="CR49" s="1034"/>
      <c r="CS49" s="1034"/>
      <c r="CT49" s="1034"/>
      <c r="CU49" s="1034"/>
      <c r="CV49" s="1034"/>
      <c r="CW49" s="1034"/>
      <c r="CX49" s="1034"/>
      <c r="CY49" s="1034"/>
      <c r="CZ49" s="1034"/>
      <c r="DA49" s="1024"/>
      <c r="DB49" s="1024"/>
      <c r="DC49" s="1024"/>
      <c r="DD49" s="1024"/>
      <c r="DE49" s="1024"/>
      <c r="DF49" s="1024"/>
      <c r="DG49" s="1024"/>
      <c r="DH49" s="1024"/>
      <c r="DI49" s="1024"/>
    </row>
    <row r="50" spans="1:113" s="425" customFormat="1" ht="15">
      <c r="A50" s="867"/>
      <c r="B50" s="1036" t="s">
        <v>333</v>
      </c>
      <c r="C50" s="1031">
        <v>29</v>
      </c>
      <c r="D50" s="1031">
        <v>70</v>
      </c>
      <c r="E50" s="1032"/>
      <c r="F50" s="1032"/>
      <c r="G50" s="1033"/>
      <c r="H50" s="1033"/>
      <c r="I50" s="1034"/>
      <c r="J50" s="1034"/>
      <c r="K50" s="1034"/>
      <c r="L50" s="1034"/>
      <c r="M50" s="1034"/>
      <c r="N50" s="1034"/>
      <c r="O50" s="1034"/>
      <c r="P50" s="1034"/>
      <c r="Q50" s="1034"/>
      <c r="R50" s="1034"/>
      <c r="S50" s="1034"/>
      <c r="T50" s="1034"/>
      <c r="U50" s="1034"/>
      <c r="V50" s="1034"/>
      <c r="W50" s="1034"/>
      <c r="X50" s="1034"/>
      <c r="Y50" s="1034"/>
      <c r="Z50" s="1034"/>
      <c r="AA50" s="1034"/>
      <c r="AB50" s="1034"/>
      <c r="AC50" s="1034"/>
      <c r="AD50" s="1034"/>
      <c r="AE50" s="1034"/>
      <c r="AF50" s="1034"/>
      <c r="AG50" s="1034"/>
      <c r="AH50" s="1034"/>
      <c r="AI50" s="1034"/>
      <c r="AJ50" s="1034"/>
      <c r="AK50" s="1034"/>
      <c r="AL50" s="1034"/>
      <c r="AM50" s="1034"/>
      <c r="AN50" s="1034"/>
      <c r="AO50" s="1034"/>
      <c r="AP50" s="1034"/>
      <c r="AQ50" s="1034"/>
      <c r="AR50" s="1034"/>
      <c r="AS50" s="1034"/>
      <c r="AT50" s="1034"/>
      <c r="AU50" s="1034"/>
      <c r="AV50" s="1034"/>
      <c r="AW50" s="1034"/>
      <c r="AX50" s="1034"/>
      <c r="AY50" s="1034"/>
      <c r="AZ50" s="1034"/>
      <c r="BA50" s="1034"/>
      <c r="BB50" s="1034"/>
      <c r="BC50" s="1034"/>
      <c r="BD50" s="1034"/>
      <c r="BE50" s="1034"/>
      <c r="BF50" s="1034"/>
      <c r="BG50" s="1034"/>
      <c r="BH50" s="1034"/>
      <c r="BI50" s="1034"/>
      <c r="BJ50" s="1034"/>
      <c r="BK50" s="1034"/>
      <c r="BL50" s="1034"/>
      <c r="BM50" s="1034"/>
      <c r="BN50" s="1034"/>
      <c r="BO50" s="1034"/>
      <c r="BP50" s="1034"/>
      <c r="BQ50" s="1034"/>
      <c r="BR50" s="1034"/>
      <c r="BS50" s="1034"/>
      <c r="BT50" s="1034"/>
      <c r="BU50" s="1034"/>
      <c r="BV50" s="1034"/>
      <c r="BW50" s="1034"/>
      <c r="BX50" s="1034"/>
      <c r="BY50" s="1034"/>
      <c r="BZ50" s="1034"/>
      <c r="CA50" s="1034"/>
      <c r="CB50" s="1034"/>
      <c r="CC50" s="1034"/>
      <c r="CD50" s="1034"/>
      <c r="CE50" s="1034"/>
      <c r="CF50" s="1034"/>
      <c r="CG50" s="1034"/>
      <c r="CH50" s="1034"/>
      <c r="CI50" s="1034"/>
      <c r="CJ50" s="1034"/>
      <c r="CK50" s="1034"/>
      <c r="CL50" s="1034"/>
      <c r="CM50" s="1034"/>
      <c r="CN50" s="1034"/>
      <c r="CO50" s="1034"/>
      <c r="CP50" s="1034"/>
      <c r="CQ50" s="1034"/>
      <c r="CR50" s="1034"/>
      <c r="CS50" s="1034"/>
      <c r="CT50" s="1034"/>
      <c r="CU50" s="1034"/>
      <c r="CV50" s="1034"/>
      <c r="CW50" s="1034"/>
      <c r="CX50" s="1034"/>
      <c r="CY50" s="1034"/>
      <c r="CZ50" s="1034"/>
      <c r="DA50" s="1024"/>
      <c r="DB50" s="1024"/>
      <c r="DC50" s="1024"/>
      <c r="DD50" s="1024"/>
      <c r="DE50" s="1024"/>
      <c r="DF50" s="1024"/>
      <c r="DG50" s="1024"/>
      <c r="DH50" s="1024"/>
      <c r="DI50" s="1024"/>
    </row>
    <row r="51" spans="1:113" s="425" customFormat="1" ht="15">
      <c r="A51" s="867"/>
      <c r="B51" s="1036" t="s">
        <v>334</v>
      </c>
      <c r="C51" s="1031">
        <v>14</v>
      </c>
      <c r="D51" s="1031">
        <v>114</v>
      </c>
      <c r="E51" s="1032"/>
      <c r="F51" s="1032"/>
      <c r="G51" s="1033"/>
      <c r="H51" s="1033"/>
      <c r="I51" s="1034"/>
      <c r="J51" s="1034"/>
      <c r="K51" s="1034"/>
      <c r="L51" s="1034"/>
      <c r="M51" s="1034"/>
      <c r="N51" s="1034"/>
      <c r="O51" s="1034"/>
      <c r="P51" s="1034"/>
      <c r="Q51" s="1034"/>
      <c r="R51" s="1034"/>
      <c r="S51" s="1034"/>
      <c r="T51" s="1034"/>
      <c r="U51" s="1034"/>
      <c r="V51" s="1034"/>
      <c r="W51" s="1034"/>
      <c r="X51" s="1034"/>
      <c r="Y51" s="1034"/>
      <c r="Z51" s="1034"/>
      <c r="AA51" s="1034"/>
      <c r="AB51" s="1034"/>
      <c r="AC51" s="1034"/>
      <c r="AD51" s="1034"/>
      <c r="AE51" s="1034"/>
      <c r="AF51" s="1034"/>
      <c r="AG51" s="1034"/>
      <c r="AH51" s="1034"/>
      <c r="AI51" s="1034"/>
      <c r="AJ51" s="1034"/>
      <c r="AK51" s="1034"/>
      <c r="AL51" s="1034"/>
      <c r="AM51" s="1034"/>
      <c r="AN51" s="1034"/>
      <c r="AO51" s="1034"/>
      <c r="AP51" s="1034"/>
      <c r="AQ51" s="1034"/>
      <c r="AR51" s="1034"/>
      <c r="AS51" s="1034"/>
      <c r="AT51" s="1034"/>
      <c r="AU51" s="1034"/>
      <c r="AV51" s="1034"/>
      <c r="AW51" s="1034"/>
      <c r="AX51" s="1034"/>
      <c r="AY51" s="1034"/>
      <c r="AZ51" s="1034"/>
      <c r="BA51" s="1034"/>
      <c r="BB51" s="1034"/>
      <c r="BC51" s="1034"/>
      <c r="BD51" s="1034"/>
      <c r="BE51" s="1034"/>
      <c r="BF51" s="1034"/>
      <c r="BG51" s="1034"/>
      <c r="BH51" s="1034"/>
      <c r="BI51" s="1034"/>
      <c r="BJ51" s="1034"/>
      <c r="BK51" s="1034"/>
      <c r="BL51" s="1034"/>
      <c r="BM51" s="1034"/>
      <c r="BN51" s="1034"/>
      <c r="BO51" s="1034"/>
      <c r="BP51" s="1034"/>
      <c r="BQ51" s="1034"/>
      <c r="BR51" s="1034"/>
      <c r="BS51" s="1034"/>
      <c r="BT51" s="1034"/>
      <c r="BU51" s="1034"/>
      <c r="BV51" s="1034"/>
      <c r="BW51" s="1034"/>
      <c r="BX51" s="1034"/>
      <c r="BY51" s="1034"/>
      <c r="BZ51" s="1034"/>
      <c r="CA51" s="1034"/>
      <c r="CB51" s="1034"/>
      <c r="CC51" s="1034"/>
      <c r="CD51" s="1034"/>
      <c r="CE51" s="1034"/>
      <c r="CF51" s="1034"/>
      <c r="CG51" s="1034"/>
      <c r="CH51" s="1034"/>
      <c r="CI51" s="1034"/>
      <c r="CJ51" s="1034"/>
      <c r="CK51" s="1034"/>
      <c r="CL51" s="1034"/>
      <c r="CM51" s="1034"/>
      <c r="CN51" s="1034"/>
      <c r="CO51" s="1034"/>
      <c r="CP51" s="1034"/>
      <c r="CQ51" s="1034"/>
      <c r="CR51" s="1034"/>
      <c r="CS51" s="1034"/>
      <c r="CT51" s="1034"/>
      <c r="CU51" s="1034"/>
      <c r="CV51" s="1034"/>
      <c r="CW51" s="1034"/>
      <c r="CX51" s="1034"/>
      <c r="CY51" s="1034"/>
      <c r="CZ51" s="1034"/>
      <c r="DA51" s="1024"/>
      <c r="DB51" s="1024"/>
      <c r="DC51" s="1024"/>
      <c r="DD51" s="1024"/>
      <c r="DE51" s="1024"/>
      <c r="DF51" s="1024"/>
      <c r="DG51" s="1024"/>
      <c r="DH51" s="1024"/>
      <c r="DI51" s="1024"/>
    </row>
    <row r="52" spans="1:113" s="425" customFormat="1" ht="12.75">
      <c r="A52" s="867"/>
      <c r="B52" s="1036" t="s">
        <v>342</v>
      </c>
      <c r="C52" s="1031"/>
      <c r="D52" s="1031"/>
      <c r="E52" s="1032"/>
      <c r="F52" s="1032"/>
      <c r="G52" s="1033"/>
      <c r="H52" s="1033"/>
      <c r="I52" s="1034"/>
      <c r="J52" s="1034"/>
      <c r="K52" s="1034"/>
      <c r="L52" s="1034"/>
      <c r="M52" s="1034"/>
      <c r="N52" s="1034"/>
      <c r="O52" s="1034"/>
      <c r="P52" s="1034"/>
      <c r="Q52" s="1034"/>
      <c r="R52" s="1034"/>
      <c r="S52" s="1034"/>
      <c r="T52" s="1034"/>
      <c r="U52" s="1034"/>
      <c r="V52" s="1034"/>
      <c r="W52" s="1034"/>
      <c r="X52" s="1034"/>
      <c r="Y52" s="1034"/>
      <c r="Z52" s="1034"/>
      <c r="AA52" s="1034"/>
      <c r="AB52" s="1034"/>
      <c r="AC52" s="1034"/>
      <c r="AD52" s="1034"/>
      <c r="AE52" s="1034"/>
      <c r="AF52" s="1034"/>
      <c r="AG52" s="1034"/>
      <c r="AH52" s="1034"/>
      <c r="AI52" s="1034"/>
      <c r="AJ52" s="1034"/>
      <c r="AK52" s="1034"/>
      <c r="AL52" s="1034"/>
      <c r="AM52" s="1034"/>
      <c r="AN52" s="1034"/>
      <c r="AO52" s="1034"/>
      <c r="AP52" s="1034"/>
      <c r="AQ52" s="1034"/>
      <c r="AR52" s="1034"/>
      <c r="AS52" s="1034"/>
      <c r="AT52" s="1034"/>
      <c r="AU52" s="1034"/>
      <c r="AV52" s="1034"/>
      <c r="AW52" s="1034"/>
      <c r="AX52" s="1034"/>
      <c r="AY52" s="1034"/>
      <c r="AZ52" s="1034"/>
      <c r="BA52" s="1034"/>
      <c r="BB52" s="1034"/>
      <c r="BC52" s="1034"/>
      <c r="BD52" s="1034"/>
      <c r="BE52" s="1034"/>
      <c r="BF52" s="1034"/>
      <c r="BG52" s="1034"/>
      <c r="BH52" s="1034"/>
      <c r="BI52" s="1034"/>
      <c r="BJ52" s="1034"/>
      <c r="BK52" s="1034"/>
      <c r="BL52" s="1034"/>
      <c r="BM52" s="1034"/>
      <c r="BN52" s="1034"/>
      <c r="BO52" s="1034"/>
      <c r="BP52" s="1034"/>
      <c r="BQ52" s="1034"/>
      <c r="BR52" s="1034"/>
      <c r="BS52" s="1034"/>
      <c r="BT52" s="1034"/>
      <c r="BU52" s="1034"/>
      <c r="BV52" s="1034"/>
      <c r="BW52" s="1034"/>
      <c r="BX52" s="1034"/>
      <c r="BY52" s="1034"/>
      <c r="BZ52" s="1034"/>
      <c r="CA52" s="1034"/>
      <c r="CB52" s="1034"/>
      <c r="CC52" s="1034"/>
      <c r="CD52" s="1034"/>
      <c r="CE52" s="1034"/>
      <c r="CF52" s="1034"/>
      <c r="CG52" s="1034"/>
      <c r="CH52" s="1034"/>
      <c r="CI52" s="1034"/>
      <c r="CJ52" s="1034"/>
      <c r="CK52" s="1034"/>
      <c r="CL52" s="1034"/>
      <c r="CM52" s="1034"/>
      <c r="CN52" s="1034"/>
      <c r="CO52" s="1034"/>
      <c r="CP52" s="1034"/>
      <c r="CQ52" s="1034"/>
      <c r="CR52" s="1034"/>
      <c r="CS52" s="1034"/>
      <c r="CT52" s="1034"/>
      <c r="CU52" s="1034"/>
      <c r="CV52" s="1034"/>
      <c r="CW52" s="1034"/>
      <c r="CX52" s="1034"/>
      <c r="CY52" s="1034"/>
      <c r="CZ52" s="1034"/>
      <c r="DA52" s="1024"/>
      <c r="DB52" s="1024"/>
      <c r="DC52" s="1024"/>
      <c r="DD52" s="1024"/>
      <c r="DE52" s="1024"/>
      <c r="DF52" s="1024"/>
      <c r="DG52" s="1024"/>
      <c r="DH52" s="1024"/>
      <c r="DI52" s="1024"/>
    </row>
    <row r="53" spans="1:113" s="425" customFormat="1" ht="12.75">
      <c r="A53" s="867"/>
      <c r="B53" s="1036" t="s">
        <v>345</v>
      </c>
      <c r="C53" s="1037"/>
      <c r="D53" s="1037"/>
      <c r="E53" s="1032"/>
      <c r="F53" s="1032"/>
      <c r="G53" s="1033"/>
      <c r="H53" s="1033"/>
      <c r="I53" s="1034"/>
      <c r="J53" s="1034"/>
      <c r="K53" s="1034"/>
      <c r="L53" s="1034"/>
      <c r="M53" s="1034"/>
      <c r="N53" s="1034"/>
      <c r="O53" s="1034"/>
      <c r="P53" s="1034"/>
      <c r="Q53" s="1034"/>
      <c r="R53" s="1034"/>
      <c r="S53" s="1034"/>
      <c r="T53" s="1034"/>
      <c r="U53" s="1034"/>
      <c r="V53" s="1034"/>
      <c r="W53" s="1034"/>
      <c r="X53" s="1034"/>
      <c r="Y53" s="1034"/>
      <c r="Z53" s="1034"/>
      <c r="AA53" s="1034"/>
      <c r="AB53" s="1034"/>
      <c r="AC53" s="1034"/>
      <c r="AD53" s="1034"/>
      <c r="AE53" s="1034"/>
      <c r="AF53" s="1034"/>
      <c r="AG53" s="1034"/>
      <c r="AH53" s="1034"/>
      <c r="AI53" s="1034"/>
      <c r="AJ53" s="1034"/>
      <c r="AK53" s="1034"/>
      <c r="AL53" s="1034"/>
      <c r="AM53" s="1034"/>
      <c r="AN53" s="1034"/>
      <c r="AO53" s="1034"/>
      <c r="AP53" s="1034"/>
      <c r="AQ53" s="1034"/>
      <c r="AR53" s="1034"/>
      <c r="AS53" s="1034"/>
      <c r="AT53" s="1034"/>
      <c r="AU53" s="1034"/>
      <c r="AV53" s="1034"/>
      <c r="AW53" s="1034"/>
      <c r="AX53" s="1034"/>
      <c r="AY53" s="1034"/>
      <c r="AZ53" s="1034"/>
      <c r="BA53" s="1034"/>
      <c r="BB53" s="1034"/>
      <c r="BC53" s="1034"/>
      <c r="BD53" s="1034"/>
      <c r="BE53" s="1034"/>
      <c r="BF53" s="1034"/>
      <c r="BG53" s="1034"/>
      <c r="BH53" s="1034"/>
      <c r="BI53" s="1034"/>
      <c r="BJ53" s="1034"/>
      <c r="BK53" s="1034"/>
      <c r="BL53" s="1034"/>
      <c r="BM53" s="1034"/>
      <c r="BN53" s="1034"/>
      <c r="BO53" s="1034"/>
      <c r="BP53" s="1034"/>
      <c r="BQ53" s="1034"/>
      <c r="BR53" s="1034"/>
      <c r="BS53" s="1034"/>
      <c r="BT53" s="1034"/>
      <c r="BU53" s="1034"/>
      <c r="BV53" s="1034"/>
      <c r="BW53" s="1034"/>
      <c r="BX53" s="1034"/>
      <c r="BY53" s="1034"/>
      <c r="BZ53" s="1034"/>
      <c r="CA53" s="1034"/>
      <c r="CB53" s="1034"/>
      <c r="CC53" s="1034"/>
      <c r="CD53" s="1034"/>
      <c r="CE53" s="1034"/>
      <c r="CF53" s="1034"/>
      <c r="CG53" s="1034"/>
      <c r="CH53" s="1034"/>
      <c r="CI53" s="1034"/>
      <c r="CJ53" s="1034"/>
      <c r="CK53" s="1034"/>
      <c r="CL53" s="1034"/>
      <c r="CM53" s="1034"/>
      <c r="CN53" s="1034"/>
      <c r="CO53" s="1034"/>
      <c r="CP53" s="1034"/>
      <c r="CQ53" s="1034"/>
      <c r="CR53" s="1034"/>
      <c r="CS53" s="1034"/>
      <c r="CT53" s="1034"/>
      <c r="CU53" s="1034"/>
      <c r="CV53" s="1034"/>
      <c r="CW53" s="1034"/>
      <c r="CX53" s="1034"/>
      <c r="CY53" s="1034"/>
      <c r="CZ53" s="1034"/>
      <c r="DA53" s="1024"/>
      <c r="DB53" s="1024"/>
      <c r="DC53" s="1024"/>
      <c r="DD53" s="1024"/>
      <c r="DE53" s="1024"/>
      <c r="DF53" s="1024"/>
      <c r="DG53" s="1024"/>
      <c r="DH53" s="1024"/>
      <c r="DI53" s="1024"/>
    </row>
    <row r="54" spans="1:113" s="425" customFormat="1" ht="13.5" customHeight="1">
      <c r="A54" s="484">
        <v>6</v>
      </c>
      <c r="B54" s="673" t="s">
        <v>346</v>
      </c>
      <c r="C54" s="1019">
        <f>SUM(C55:C60)</f>
        <v>58</v>
      </c>
      <c r="D54" s="1020">
        <f>SUM(D55:D60)</f>
        <v>340</v>
      </c>
      <c r="E54" s="1021">
        <f>D54/2пп!K63</f>
        <v>113.33333333333333</v>
      </c>
      <c r="F54" s="1021">
        <f>D54/'5ОР '!C6</f>
        <v>113.33333333333333</v>
      </c>
      <c r="G54" s="1022"/>
      <c r="H54" s="1022"/>
      <c r="I54" s="1023"/>
      <c r="J54" s="1023"/>
      <c r="K54" s="1023"/>
      <c r="L54" s="1023"/>
      <c r="M54" s="1023"/>
      <c r="N54" s="1023"/>
      <c r="O54" s="1023"/>
      <c r="P54" s="1023"/>
      <c r="Q54" s="1023"/>
      <c r="R54" s="1023"/>
      <c r="S54" s="1023"/>
      <c r="T54" s="1023"/>
      <c r="U54" s="1023"/>
      <c r="V54" s="1023"/>
      <c r="W54" s="1023"/>
      <c r="X54" s="1023"/>
      <c r="Y54" s="1023"/>
      <c r="Z54" s="1023"/>
      <c r="AA54" s="1023"/>
      <c r="AB54" s="1023"/>
      <c r="AC54" s="1023"/>
      <c r="AD54" s="1023"/>
      <c r="AE54" s="1023"/>
      <c r="AF54" s="1023"/>
      <c r="AG54" s="1023"/>
      <c r="AH54" s="1023"/>
      <c r="AI54" s="1023"/>
      <c r="AJ54" s="1023"/>
      <c r="AK54" s="1023"/>
      <c r="AL54" s="1023"/>
      <c r="AM54" s="1023"/>
      <c r="AN54" s="1023"/>
      <c r="AO54" s="1023"/>
      <c r="AP54" s="1023"/>
      <c r="AQ54" s="1023"/>
      <c r="AR54" s="1023"/>
      <c r="AS54" s="1023"/>
      <c r="AT54" s="1023"/>
      <c r="AU54" s="1023"/>
      <c r="AV54" s="1023"/>
      <c r="AW54" s="1023"/>
      <c r="AX54" s="1023"/>
      <c r="AY54" s="1023"/>
      <c r="AZ54" s="1023"/>
      <c r="BA54" s="1023"/>
      <c r="BB54" s="1023"/>
      <c r="BC54" s="1023"/>
      <c r="BD54" s="1023"/>
      <c r="BE54" s="1023"/>
      <c r="BF54" s="1023"/>
      <c r="BG54" s="1023"/>
      <c r="BH54" s="1023"/>
      <c r="BI54" s="1023"/>
      <c r="BJ54" s="1023"/>
      <c r="BK54" s="1023"/>
      <c r="BL54" s="1023"/>
      <c r="BM54" s="1023"/>
      <c r="BN54" s="1023"/>
      <c r="BO54" s="1023"/>
      <c r="BP54" s="1023"/>
      <c r="BQ54" s="1023"/>
      <c r="BR54" s="1023"/>
      <c r="BS54" s="1023"/>
      <c r="BT54" s="1023"/>
      <c r="BU54" s="1023"/>
      <c r="BV54" s="1023"/>
      <c r="BW54" s="1023"/>
      <c r="BX54" s="1023"/>
      <c r="BY54" s="1023"/>
      <c r="BZ54" s="1023"/>
      <c r="CA54" s="1023"/>
      <c r="CB54" s="1023"/>
      <c r="CC54" s="1023"/>
      <c r="CD54" s="1023"/>
      <c r="CE54" s="1023"/>
      <c r="CF54" s="1023"/>
      <c r="CG54" s="1023"/>
      <c r="CH54" s="1023"/>
      <c r="CI54" s="1023"/>
      <c r="CJ54" s="1023"/>
      <c r="CK54" s="1023"/>
      <c r="CL54" s="1023"/>
      <c r="CM54" s="1023"/>
      <c r="CN54" s="1023"/>
      <c r="CO54" s="1023"/>
      <c r="CP54" s="1023"/>
      <c r="CQ54" s="1023"/>
      <c r="CR54" s="1023"/>
      <c r="CS54" s="1023"/>
      <c r="CT54" s="1023"/>
      <c r="CU54" s="1023"/>
      <c r="CV54" s="1023"/>
      <c r="CW54" s="1023"/>
      <c r="CX54" s="1023"/>
      <c r="CY54" s="1023"/>
      <c r="CZ54" s="1023"/>
      <c r="DA54" s="1024"/>
      <c r="DB54" s="1024"/>
      <c r="DC54" s="1024"/>
      <c r="DD54" s="1024"/>
      <c r="DE54" s="1024"/>
      <c r="DF54" s="1024"/>
      <c r="DG54" s="1024"/>
      <c r="DH54" s="1024"/>
      <c r="DI54" s="1024"/>
    </row>
    <row r="55" spans="1:113" s="425" customFormat="1" ht="12.75">
      <c r="A55" s="484"/>
      <c r="B55" s="1036" t="s">
        <v>331</v>
      </c>
      <c r="C55" s="1031"/>
      <c r="D55" s="1031"/>
      <c r="E55" s="1032"/>
      <c r="F55" s="1032"/>
      <c r="G55" s="1033"/>
      <c r="H55" s="1033"/>
      <c r="I55" s="1034"/>
      <c r="J55" s="1034"/>
      <c r="K55" s="1034"/>
      <c r="L55" s="1034"/>
      <c r="M55" s="1034"/>
      <c r="N55" s="1034"/>
      <c r="O55" s="1034"/>
      <c r="P55" s="1034"/>
      <c r="Q55" s="1034"/>
      <c r="R55" s="1034"/>
      <c r="S55" s="1034"/>
      <c r="T55" s="1034"/>
      <c r="U55" s="1034"/>
      <c r="V55" s="1034"/>
      <c r="W55" s="1034"/>
      <c r="X55" s="1034"/>
      <c r="Y55" s="1034"/>
      <c r="Z55" s="1034"/>
      <c r="AA55" s="1034"/>
      <c r="AB55" s="1034"/>
      <c r="AC55" s="1034"/>
      <c r="AD55" s="1034"/>
      <c r="AE55" s="1034"/>
      <c r="AF55" s="1034"/>
      <c r="AG55" s="1034"/>
      <c r="AH55" s="1034"/>
      <c r="AI55" s="1034"/>
      <c r="AJ55" s="1034"/>
      <c r="AK55" s="1034"/>
      <c r="AL55" s="1034"/>
      <c r="AM55" s="1034"/>
      <c r="AN55" s="1034"/>
      <c r="AO55" s="1034"/>
      <c r="AP55" s="1034"/>
      <c r="AQ55" s="1034"/>
      <c r="AR55" s="1034"/>
      <c r="AS55" s="1034"/>
      <c r="AT55" s="1034"/>
      <c r="AU55" s="1034"/>
      <c r="AV55" s="1034"/>
      <c r="AW55" s="1034"/>
      <c r="AX55" s="1034"/>
      <c r="AY55" s="1034"/>
      <c r="AZ55" s="1034"/>
      <c r="BA55" s="1034"/>
      <c r="BB55" s="1034"/>
      <c r="BC55" s="1034"/>
      <c r="BD55" s="1034"/>
      <c r="BE55" s="1034"/>
      <c r="BF55" s="1034"/>
      <c r="BG55" s="1034"/>
      <c r="BH55" s="1034"/>
      <c r="BI55" s="1034"/>
      <c r="BJ55" s="1034"/>
      <c r="BK55" s="1034"/>
      <c r="BL55" s="1034"/>
      <c r="BM55" s="1034"/>
      <c r="BN55" s="1034"/>
      <c r="BO55" s="1034"/>
      <c r="BP55" s="1034"/>
      <c r="BQ55" s="1034"/>
      <c r="BR55" s="1034"/>
      <c r="BS55" s="1034"/>
      <c r="BT55" s="1034"/>
      <c r="BU55" s="1034"/>
      <c r="BV55" s="1034"/>
      <c r="BW55" s="1034"/>
      <c r="BX55" s="1034"/>
      <c r="BY55" s="1034"/>
      <c r="BZ55" s="1034"/>
      <c r="CA55" s="1034"/>
      <c r="CB55" s="1034"/>
      <c r="CC55" s="1034"/>
      <c r="CD55" s="1034"/>
      <c r="CE55" s="1034"/>
      <c r="CF55" s="1034"/>
      <c r="CG55" s="1034"/>
      <c r="CH55" s="1034"/>
      <c r="CI55" s="1034"/>
      <c r="CJ55" s="1034"/>
      <c r="CK55" s="1034"/>
      <c r="CL55" s="1034"/>
      <c r="CM55" s="1034"/>
      <c r="CN55" s="1034"/>
      <c r="CO55" s="1034"/>
      <c r="CP55" s="1034"/>
      <c r="CQ55" s="1034"/>
      <c r="CR55" s="1034"/>
      <c r="CS55" s="1034"/>
      <c r="CT55" s="1034"/>
      <c r="CU55" s="1034"/>
      <c r="CV55" s="1034"/>
      <c r="CW55" s="1034"/>
      <c r="CX55" s="1034"/>
      <c r="CY55" s="1034"/>
      <c r="CZ55" s="1034"/>
      <c r="DA55" s="1024"/>
      <c r="DB55" s="1024"/>
      <c r="DC55" s="1024"/>
      <c r="DD55" s="1024"/>
      <c r="DE55" s="1024"/>
      <c r="DF55" s="1024"/>
      <c r="DG55" s="1024"/>
      <c r="DH55" s="1024"/>
      <c r="DI55" s="1024"/>
    </row>
    <row r="56" spans="1:113" s="425" customFormat="1" ht="15">
      <c r="A56" s="484"/>
      <c r="B56" s="1036" t="s">
        <v>332</v>
      </c>
      <c r="C56" s="1031">
        <v>41</v>
      </c>
      <c r="D56" s="1031">
        <v>240</v>
      </c>
      <c r="E56" s="1032"/>
      <c r="F56" s="1032"/>
      <c r="G56" s="1033"/>
      <c r="H56" s="1033"/>
      <c r="I56" s="1034"/>
      <c r="J56" s="1034"/>
      <c r="K56" s="1034"/>
      <c r="L56" s="1034"/>
      <c r="M56" s="1034"/>
      <c r="N56" s="1034"/>
      <c r="O56" s="1034"/>
      <c r="P56" s="1034"/>
      <c r="Q56" s="1034"/>
      <c r="R56" s="1034"/>
      <c r="S56" s="1034"/>
      <c r="T56" s="1034"/>
      <c r="U56" s="1034"/>
      <c r="V56" s="1034"/>
      <c r="W56" s="1034"/>
      <c r="X56" s="1034"/>
      <c r="Y56" s="1034"/>
      <c r="Z56" s="1034"/>
      <c r="AA56" s="1034"/>
      <c r="AB56" s="1034"/>
      <c r="AC56" s="1034"/>
      <c r="AD56" s="1034"/>
      <c r="AE56" s="1034"/>
      <c r="AF56" s="1034"/>
      <c r="AG56" s="1034"/>
      <c r="AH56" s="1034"/>
      <c r="AI56" s="1034"/>
      <c r="AJ56" s="1034"/>
      <c r="AK56" s="1034"/>
      <c r="AL56" s="1034"/>
      <c r="AM56" s="1034"/>
      <c r="AN56" s="1034"/>
      <c r="AO56" s="1034"/>
      <c r="AP56" s="1034"/>
      <c r="AQ56" s="1034"/>
      <c r="AR56" s="1034"/>
      <c r="AS56" s="1034"/>
      <c r="AT56" s="1034"/>
      <c r="AU56" s="1034"/>
      <c r="AV56" s="1034"/>
      <c r="AW56" s="1034"/>
      <c r="AX56" s="1034"/>
      <c r="AY56" s="1034"/>
      <c r="AZ56" s="1034"/>
      <c r="BA56" s="1034"/>
      <c r="BB56" s="1034"/>
      <c r="BC56" s="1034"/>
      <c r="BD56" s="1034"/>
      <c r="BE56" s="1034"/>
      <c r="BF56" s="1034"/>
      <c r="BG56" s="1034"/>
      <c r="BH56" s="1034"/>
      <c r="BI56" s="1034"/>
      <c r="BJ56" s="1034"/>
      <c r="BK56" s="1034"/>
      <c r="BL56" s="1034"/>
      <c r="BM56" s="1034"/>
      <c r="BN56" s="1034"/>
      <c r="BO56" s="1034"/>
      <c r="BP56" s="1034"/>
      <c r="BQ56" s="1034"/>
      <c r="BR56" s="1034"/>
      <c r="BS56" s="1034"/>
      <c r="BT56" s="1034"/>
      <c r="BU56" s="1034"/>
      <c r="BV56" s="1034"/>
      <c r="BW56" s="1034"/>
      <c r="BX56" s="1034"/>
      <c r="BY56" s="1034"/>
      <c r="BZ56" s="1034"/>
      <c r="CA56" s="1034"/>
      <c r="CB56" s="1034"/>
      <c r="CC56" s="1034"/>
      <c r="CD56" s="1034"/>
      <c r="CE56" s="1034"/>
      <c r="CF56" s="1034"/>
      <c r="CG56" s="1034"/>
      <c r="CH56" s="1034"/>
      <c r="CI56" s="1034"/>
      <c r="CJ56" s="1034"/>
      <c r="CK56" s="1034"/>
      <c r="CL56" s="1034"/>
      <c r="CM56" s="1034"/>
      <c r="CN56" s="1034"/>
      <c r="CO56" s="1034"/>
      <c r="CP56" s="1034"/>
      <c r="CQ56" s="1034"/>
      <c r="CR56" s="1034"/>
      <c r="CS56" s="1034"/>
      <c r="CT56" s="1034"/>
      <c r="CU56" s="1034"/>
      <c r="CV56" s="1034"/>
      <c r="CW56" s="1034"/>
      <c r="CX56" s="1034"/>
      <c r="CY56" s="1034"/>
      <c r="CZ56" s="1034"/>
      <c r="DA56" s="1024"/>
      <c r="DB56" s="1024"/>
      <c r="DC56" s="1024"/>
      <c r="DD56" s="1024"/>
      <c r="DE56" s="1024"/>
      <c r="DF56" s="1024"/>
      <c r="DG56" s="1024"/>
      <c r="DH56" s="1024"/>
      <c r="DI56" s="1024"/>
    </row>
    <row r="57" spans="1:113" s="425" customFormat="1" ht="15">
      <c r="A57" s="484"/>
      <c r="B57" s="1036" t="s">
        <v>333</v>
      </c>
      <c r="C57" s="1031">
        <v>14</v>
      </c>
      <c r="D57" s="1031">
        <v>60</v>
      </c>
      <c r="E57" s="1032"/>
      <c r="F57" s="1032"/>
      <c r="G57" s="1033"/>
      <c r="H57" s="1033"/>
      <c r="I57" s="1034"/>
      <c r="J57" s="1034"/>
      <c r="K57" s="1034"/>
      <c r="L57" s="1034"/>
      <c r="M57" s="1034"/>
      <c r="N57" s="1034"/>
      <c r="O57" s="1034"/>
      <c r="P57" s="1034"/>
      <c r="Q57" s="1034"/>
      <c r="R57" s="1034"/>
      <c r="S57" s="1034"/>
      <c r="T57" s="1034"/>
      <c r="U57" s="1034"/>
      <c r="V57" s="1034"/>
      <c r="W57" s="1034"/>
      <c r="X57" s="1034"/>
      <c r="Y57" s="1034"/>
      <c r="Z57" s="1034"/>
      <c r="AA57" s="1034"/>
      <c r="AB57" s="1034"/>
      <c r="AC57" s="1034"/>
      <c r="AD57" s="1034"/>
      <c r="AE57" s="1034"/>
      <c r="AF57" s="1034"/>
      <c r="AG57" s="1034"/>
      <c r="AH57" s="1034"/>
      <c r="AI57" s="1034"/>
      <c r="AJ57" s="1034"/>
      <c r="AK57" s="1034"/>
      <c r="AL57" s="1034"/>
      <c r="AM57" s="1034"/>
      <c r="AN57" s="1034"/>
      <c r="AO57" s="1034"/>
      <c r="AP57" s="1034"/>
      <c r="AQ57" s="1034"/>
      <c r="AR57" s="1034"/>
      <c r="AS57" s="1034"/>
      <c r="AT57" s="1034"/>
      <c r="AU57" s="1034"/>
      <c r="AV57" s="1034"/>
      <c r="AW57" s="1034"/>
      <c r="AX57" s="1034"/>
      <c r="AY57" s="1034"/>
      <c r="AZ57" s="1034"/>
      <c r="BA57" s="1034"/>
      <c r="BB57" s="1034"/>
      <c r="BC57" s="1034"/>
      <c r="BD57" s="1034"/>
      <c r="BE57" s="1034"/>
      <c r="BF57" s="1034"/>
      <c r="BG57" s="1034"/>
      <c r="BH57" s="1034"/>
      <c r="BI57" s="1034"/>
      <c r="BJ57" s="1034"/>
      <c r="BK57" s="1034"/>
      <c r="BL57" s="1034"/>
      <c r="BM57" s="1034"/>
      <c r="BN57" s="1034"/>
      <c r="BO57" s="1034"/>
      <c r="BP57" s="1034"/>
      <c r="BQ57" s="1034"/>
      <c r="BR57" s="1034"/>
      <c r="BS57" s="1034"/>
      <c r="BT57" s="1034"/>
      <c r="BU57" s="1034"/>
      <c r="BV57" s="1034"/>
      <c r="BW57" s="1034"/>
      <c r="BX57" s="1034"/>
      <c r="BY57" s="1034"/>
      <c r="BZ57" s="1034"/>
      <c r="CA57" s="1034"/>
      <c r="CB57" s="1034"/>
      <c r="CC57" s="1034"/>
      <c r="CD57" s="1034"/>
      <c r="CE57" s="1034"/>
      <c r="CF57" s="1034"/>
      <c r="CG57" s="1034"/>
      <c r="CH57" s="1034"/>
      <c r="CI57" s="1034"/>
      <c r="CJ57" s="1034"/>
      <c r="CK57" s="1034"/>
      <c r="CL57" s="1034"/>
      <c r="CM57" s="1034"/>
      <c r="CN57" s="1034"/>
      <c r="CO57" s="1034"/>
      <c r="CP57" s="1034"/>
      <c r="CQ57" s="1034"/>
      <c r="CR57" s="1034"/>
      <c r="CS57" s="1034"/>
      <c r="CT57" s="1034"/>
      <c r="CU57" s="1034"/>
      <c r="CV57" s="1034"/>
      <c r="CW57" s="1034"/>
      <c r="CX57" s="1034"/>
      <c r="CY57" s="1034"/>
      <c r="CZ57" s="1034"/>
      <c r="DA57" s="1024"/>
      <c r="DB57" s="1024"/>
      <c r="DC57" s="1024"/>
      <c r="DD57" s="1024"/>
      <c r="DE57" s="1024"/>
      <c r="DF57" s="1024"/>
      <c r="DG57" s="1024"/>
      <c r="DH57" s="1024"/>
      <c r="DI57" s="1024"/>
    </row>
    <row r="58" spans="1:113" s="425" customFormat="1" ht="15">
      <c r="A58" s="484"/>
      <c r="B58" s="1036" t="s">
        <v>334</v>
      </c>
      <c r="C58" s="1031">
        <v>3</v>
      </c>
      <c r="D58" s="1031">
        <v>40</v>
      </c>
      <c r="E58" s="1032"/>
      <c r="F58" s="1032"/>
      <c r="G58" s="1033"/>
      <c r="H58" s="1033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  <c r="AC58" s="1034"/>
      <c r="AD58" s="1034"/>
      <c r="AE58" s="1034"/>
      <c r="AF58" s="1034"/>
      <c r="AG58" s="1034"/>
      <c r="AH58" s="1034"/>
      <c r="AI58" s="1034"/>
      <c r="AJ58" s="1034"/>
      <c r="AK58" s="1034"/>
      <c r="AL58" s="1034"/>
      <c r="AM58" s="1034"/>
      <c r="AN58" s="1034"/>
      <c r="AO58" s="1034"/>
      <c r="AP58" s="1034"/>
      <c r="AQ58" s="1034"/>
      <c r="AR58" s="1034"/>
      <c r="AS58" s="1034"/>
      <c r="AT58" s="1034"/>
      <c r="AU58" s="1034"/>
      <c r="AV58" s="1034"/>
      <c r="AW58" s="1034"/>
      <c r="AX58" s="1034"/>
      <c r="AY58" s="1034"/>
      <c r="AZ58" s="1034"/>
      <c r="BA58" s="1034"/>
      <c r="BB58" s="1034"/>
      <c r="BC58" s="1034"/>
      <c r="BD58" s="1034"/>
      <c r="BE58" s="1034"/>
      <c r="BF58" s="1034"/>
      <c r="BG58" s="1034"/>
      <c r="BH58" s="1034"/>
      <c r="BI58" s="1034"/>
      <c r="BJ58" s="1034"/>
      <c r="BK58" s="1034"/>
      <c r="BL58" s="1034"/>
      <c r="BM58" s="1034"/>
      <c r="BN58" s="1034"/>
      <c r="BO58" s="1034"/>
      <c r="BP58" s="1034"/>
      <c r="BQ58" s="1034"/>
      <c r="BR58" s="1034"/>
      <c r="BS58" s="1034"/>
      <c r="BT58" s="1034"/>
      <c r="BU58" s="1034"/>
      <c r="BV58" s="1034"/>
      <c r="BW58" s="1034"/>
      <c r="BX58" s="1034"/>
      <c r="BY58" s="1034"/>
      <c r="BZ58" s="1034"/>
      <c r="CA58" s="1034"/>
      <c r="CB58" s="1034"/>
      <c r="CC58" s="1034"/>
      <c r="CD58" s="1034"/>
      <c r="CE58" s="1034"/>
      <c r="CF58" s="1034"/>
      <c r="CG58" s="1034"/>
      <c r="CH58" s="1034"/>
      <c r="CI58" s="1034"/>
      <c r="CJ58" s="1034"/>
      <c r="CK58" s="1034"/>
      <c r="CL58" s="1034"/>
      <c r="CM58" s="1034"/>
      <c r="CN58" s="1034"/>
      <c r="CO58" s="1034"/>
      <c r="CP58" s="1034"/>
      <c r="CQ58" s="1034"/>
      <c r="CR58" s="1034"/>
      <c r="CS58" s="1034"/>
      <c r="CT58" s="1034"/>
      <c r="CU58" s="1034"/>
      <c r="CV58" s="1034"/>
      <c r="CW58" s="1034"/>
      <c r="CX58" s="1034"/>
      <c r="CY58" s="1034"/>
      <c r="CZ58" s="1034"/>
      <c r="DA58" s="1024"/>
      <c r="DB58" s="1024"/>
      <c r="DC58" s="1024"/>
      <c r="DD58" s="1024"/>
      <c r="DE58" s="1024"/>
      <c r="DF58" s="1024"/>
      <c r="DG58" s="1024"/>
      <c r="DH58" s="1024"/>
      <c r="DI58" s="1024"/>
    </row>
    <row r="59" spans="1:113" s="425" customFormat="1" ht="12.75">
      <c r="A59" s="484"/>
      <c r="B59" s="1036" t="s">
        <v>335</v>
      </c>
      <c r="C59" s="1031"/>
      <c r="D59" s="1031"/>
      <c r="E59" s="1032"/>
      <c r="F59" s="1032"/>
      <c r="G59" s="1033"/>
      <c r="H59" s="1033"/>
      <c r="I59" s="1034"/>
      <c r="J59" s="1034"/>
      <c r="K59" s="1034"/>
      <c r="L59" s="1034"/>
      <c r="M59" s="1034"/>
      <c r="N59" s="1034"/>
      <c r="O59" s="1034"/>
      <c r="P59" s="1034"/>
      <c r="Q59" s="1034"/>
      <c r="R59" s="1034"/>
      <c r="S59" s="1034"/>
      <c r="T59" s="1034"/>
      <c r="U59" s="1034"/>
      <c r="V59" s="1034"/>
      <c r="W59" s="1034"/>
      <c r="X59" s="1034"/>
      <c r="Y59" s="1034"/>
      <c r="Z59" s="1034"/>
      <c r="AA59" s="1034"/>
      <c r="AB59" s="1034"/>
      <c r="AC59" s="1034"/>
      <c r="AD59" s="1034"/>
      <c r="AE59" s="1034"/>
      <c r="AF59" s="1034"/>
      <c r="AG59" s="1034"/>
      <c r="AH59" s="1034"/>
      <c r="AI59" s="1034"/>
      <c r="AJ59" s="1034"/>
      <c r="AK59" s="1034"/>
      <c r="AL59" s="1034"/>
      <c r="AM59" s="1034"/>
      <c r="AN59" s="1034"/>
      <c r="AO59" s="1034"/>
      <c r="AP59" s="1034"/>
      <c r="AQ59" s="1034"/>
      <c r="AR59" s="1034"/>
      <c r="AS59" s="1034"/>
      <c r="AT59" s="1034"/>
      <c r="AU59" s="1034"/>
      <c r="AV59" s="1034"/>
      <c r="AW59" s="1034"/>
      <c r="AX59" s="1034"/>
      <c r="AY59" s="1034"/>
      <c r="AZ59" s="1034"/>
      <c r="BA59" s="1034"/>
      <c r="BB59" s="1034"/>
      <c r="BC59" s="1034"/>
      <c r="BD59" s="1034"/>
      <c r="BE59" s="1034"/>
      <c r="BF59" s="1034"/>
      <c r="BG59" s="1034"/>
      <c r="BH59" s="1034"/>
      <c r="BI59" s="1034"/>
      <c r="BJ59" s="1034"/>
      <c r="BK59" s="1034"/>
      <c r="BL59" s="1034"/>
      <c r="BM59" s="1034"/>
      <c r="BN59" s="1034"/>
      <c r="BO59" s="1034"/>
      <c r="BP59" s="1034"/>
      <c r="BQ59" s="1034"/>
      <c r="BR59" s="1034"/>
      <c r="BS59" s="1034"/>
      <c r="BT59" s="1034"/>
      <c r="BU59" s="1034"/>
      <c r="BV59" s="1034"/>
      <c r="BW59" s="1034"/>
      <c r="BX59" s="1034"/>
      <c r="BY59" s="1034"/>
      <c r="BZ59" s="1034"/>
      <c r="CA59" s="1034"/>
      <c r="CB59" s="1034"/>
      <c r="CC59" s="1034"/>
      <c r="CD59" s="1034"/>
      <c r="CE59" s="1034"/>
      <c r="CF59" s="1034"/>
      <c r="CG59" s="1034"/>
      <c r="CH59" s="1034"/>
      <c r="CI59" s="1034"/>
      <c r="CJ59" s="1034"/>
      <c r="CK59" s="1034"/>
      <c r="CL59" s="1034"/>
      <c r="CM59" s="1034"/>
      <c r="CN59" s="1034"/>
      <c r="CO59" s="1034"/>
      <c r="CP59" s="1034"/>
      <c r="CQ59" s="1034"/>
      <c r="CR59" s="1034"/>
      <c r="CS59" s="1034"/>
      <c r="CT59" s="1034"/>
      <c r="CU59" s="1034"/>
      <c r="CV59" s="1034"/>
      <c r="CW59" s="1034"/>
      <c r="CX59" s="1034"/>
      <c r="CY59" s="1034"/>
      <c r="CZ59" s="1034"/>
      <c r="DA59" s="1024"/>
      <c r="DB59" s="1024"/>
      <c r="DC59" s="1024"/>
      <c r="DD59" s="1024"/>
      <c r="DE59" s="1024"/>
      <c r="DF59" s="1024"/>
      <c r="DG59" s="1024"/>
      <c r="DH59" s="1024"/>
      <c r="DI59" s="1024"/>
    </row>
    <row r="60" spans="1:113" s="425" customFormat="1" ht="12.75">
      <c r="A60" s="484"/>
      <c r="B60" s="1036" t="s">
        <v>336</v>
      </c>
      <c r="C60" s="1037"/>
      <c r="D60" s="1037"/>
      <c r="E60" s="1039"/>
      <c r="F60" s="1039"/>
      <c r="G60" s="1033"/>
      <c r="H60" s="1033"/>
      <c r="I60" s="1034"/>
      <c r="J60" s="1034"/>
      <c r="K60" s="1034"/>
      <c r="L60" s="1034"/>
      <c r="M60" s="1034"/>
      <c r="N60" s="1034"/>
      <c r="O60" s="1034"/>
      <c r="P60" s="1034"/>
      <c r="Q60" s="1034"/>
      <c r="R60" s="1034"/>
      <c r="S60" s="1034"/>
      <c r="T60" s="1034"/>
      <c r="U60" s="1034"/>
      <c r="V60" s="1034"/>
      <c r="W60" s="1034"/>
      <c r="X60" s="1034"/>
      <c r="Y60" s="1034"/>
      <c r="Z60" s="1034"/>
      <c r="AA60" s="1034"/>
      <c r="AB60" s="1034"/>
      <c r="AC60" s="1034"/>
      <c r="AD60" s="1034"/>
      <c r="AE60" s="1034"/>
      <c r="AF60" s="1034"/>
      <c r="AG60" s="1034"/>
      <c r="AH60" s="1034"/>
      <c r="AI60" s="1034"/>
      <c r="AJ60" s="1034"/>
      <c r="AK60" s="1034"/>
      <c r="AL60" s="1034"/>
      <c r="AM60" s="1034"/>
      <c r="AN60" s="1034"/>
      <c r="AO60" s="1034"/>
      <c r="AP60" s="1034"/>
      <c r="AQ60" s="1034"/>
      <c r="AR60" s="1034"/>
      <c r="AS60" s="1034"/>
      <c r="AT60" s="1034"/>
      <c r="AU60" s="1034"/>
      <c r="AV60" s="1034"/>
      <c r="AW60" s="1034"/>
      <c r="AX60" s="1034"/>
      <c r="AY60" s="1034"/>
      <c r="AZ60" s="1034"/>
      <c r="BA60" s="1034"/>
      <c r="BB60" s="1034"/>
      <c r="BC60" s="1034"/>
      <c r="BD60" s="1034"/>
      <c r="BE60" s="1034"/>
      <c r="BF60" s="1034"/>
      <c r="BG60" s="1034"/>
      <c r="BH60" s="1034"/>
      <c r="BI60" s="1034"/>
      <c r="BJ60" s="1034"/>
      <c r="BK60" s="1034"/>
      <c r="BL60" s="1034"/>
      <c r="BM60" s="1034"/>
      <c r="BN60" s="1034"/>
      <c r="BO60" s="1034"/>
      <c r="BP60" s="1034"/>
      <c r="BQ60" s="1034"/>
      <c r="BR60" s="1034"/>
      <c r="BS60" s="1034"/>
      <c r="BT60" s="1034"/>
      <c r="BU60" s="1034"/>
      <c r="BV60" s="1034"/>
      <c r="BW60" s="1034"/>
      <c r="BX60" s="1034"/>
      <c r="BY60" s="1034"/>
      <c r="BZ60" s="1034"/>
      <c r="CA60" s="1034"/>
      <c r="CB60" s="1034"/>
      <c r="CC60" s="1034"/>
      <c r="CD60" s="1034"/>
      <c r="CE60" s="1034"/>
      <c r="CF60" s="1034"/>
      <c r="CG60" s="1034"/>
      <c r="CH60" s="1034"/>
      <c r="CI60" s="1034"/>
      <c r="CJ60" s="1034"/>
      <c r="CK60" s="1034"/>
      <c r="CL60" s="1034"/>
      <c r="CM60" s="1034"/>
      <c r="CN60" s="1034"/>
      <c r="CO60" s="1034"/>
      <c r="CP60" s="1034"/>
      <c r="CQ60" s="1034"/>
      <c r="CR60" s="1034"/>
      <c r="CS60" s="1034"/>
      <c r="CT60" s="1034"/>
      <c r="CU60" s="1034"/>
      <c r="CV60" s="1034"/>
      <c r="CW60" s="1034"/>
      <c r="CX60" s="1034"/>
      <c r="CY60" s="1034"/>
      <c r="CZ60" s="1034"/>
      <c r="DA60" s="1024"/>
      <c r="DB60" s="1024"/>
      <c r="DC60" s="1024"/>
      <c r="DD60" s="1024"/>
      <c r="DE60" s="1024"/>
      <c r="DF60" s="1024"/>
      <c r="DG60" s="1024"/>
      <c r="DH60" s="1024"/>
      <c r="DI60" s="1024"/>
    </row>
    <row r="61" spans="1:113" s="425" customFormat="1" ht="15" customHeight="1">
      <c r="A61" s="484">
        <v>7</v>
      </c>
      <c r="B61" s="1040" t="s">
        <v>347</v>
      </c>
      <c r="C61" s="1019">
        <f>SUM(C62:C63)</f>
        <v>89</v>
      </c>
      <c r="D61" s="1020">
        <f>SUM(D62:D63)</f>
        <v>181</v>
      </c>
      <c r="E61" s="1021">
        <f>D61/2пп!K63</f>
        <v>60.333333333333336</v>
      </c>
      <c r="F61" s="1021">
        <f>D61/'5ОР '!C6</f>
        <v>60.333333333333336</v>
      </c>
      <c r="G61" s="1022"/>
      <c r="H61" s="1022"/>
      <c r="I61" s="1023"/>
      <c r="J61" s="1023"/>
      <c r="K61" s="1023"/>
      <c r="L61" s="1023"/>
      <c r="M61" s="1023"/>
      <c r="N61" s="1023"/>
      <c r="O61" s="1023"/>
      <c r="P61" s="1023"/>
      <c r="Q61" s="1023"/>
      <c r="R61" s="1023"/>
      <c r="S61" s="1023"/>
      <c r="T61" s="1023"/>
      <c r="U61" s="1023"/>
      <c r="V61" s="1023"/>
      <c r="W61" s="1023"/>
      <c r="X61" s="1023"/>
      <c r="Y61" s="1023"/>
      <c r="Z61" s="1023"/>
      <c r="AA61" s="1023"/>
      <c r="AB61" s="1023"/>
      <c r="AC61" s="1023"/>
      <c r="AD61" s="1023"/>
      <c r="AE61" s="1023"/>
      <c r="AF61" s="1023"/>
      <c r="AG61" s="1023"/>
      <c r="AH61" s="1023"/>
      <c r="AI61" s="1023"/>
      <c r="AJ61" s="1023"/>
      <c r="AK61" s="1023"/>
      <c r="AL61" s="1023"/>
      <c r="AM61" s="1023"/>
      <c r="AN61" s="1023"/>
      <c r="AO61" s="1023"/>
      <c r="AP61" s="1023"/>
      <c r="AQ61" s="1023"/>
      <c r="AR61" s="1023"/>
      <c r="AS61" s="1023"/>
      <c r="AT61" s="1023"/>
      <c r="AU61" s="1023"/>
      <c r="AV61" s="1023"/>
      <c r="AW61" s="1023"/>
      <c r="AX61" s="1023"/>
      <c r="AY61" s="1023"/>
      <c r="AZ61" s="1023"/>
      <c r="BA61" s="1023"/>
      <c r="BB61" s="1023"/>
      <c r="BC61" s="1023"/>
      <c r="BD61" s="1023"/>
      <c r="BE61" s="1023"/>
      <c r="BF61" s="1023"/>
      <c r="BG61" s="1023"/>
      <c r="BH61" s="1023"/>
      <c r="BI61" s="1023"/>
      <c r="BJ61" s="1023"/>
      <c r="BK61" s="1023"/>
      <c r="BL61" s="1023"/>
      <c r="BM61" s="1023"/>
      <c r="BN61" s="1023"/>
      <c r="BO61" s="1023"/>
      <c r="BP61" s="1023"/>
      <c r="BQ61" s="1023"/>
      <c r="BR61" s="1023"/>
      <c r="BS61" s="1023"/>
      <c r="BT61" s="1023"/>
      <c r="BU61" s="1023"/>
      <c r="BV61" s="1023"/>
      <c r="BW61" s="1023"/>
      <c r="BX61" s="1023"/>
      <c r="BY61" s="1023"/>
      <c r="BZ61" s="1023"/>
      <c r="CA61" s="1023"/>
      <c r="CB61" s="1023"/>
      <c r="CC61" s="1023"/>
      <c r="CD61" s="1023"/>
      <c r="CE61" s="1023"/>
      <c r="CF61" s="1023"/>
      <c r="CG61" s="1023"/>
      <c r="CH61" s="1023"/>
      <c r="CI61" s="1023"/>
      <c r="CJ61" s="1023"/>
      <c r="CK61" s="1023"/>
      <c r="CL61" s="1023"/>
      <c r="CM61" s="1023"/>
      <c r="CN61" s="1023"/>
      <c r="CO61" s="1023"/>
      <c r="CP61" s="1023"/>
      <c r="CQ61" s="1023"/>
      <c r="CR61" s="1023"/>
      <c r="CS61" s="1023"/>
      <c r="CT61" s="1023"/>
      <c r="CU61" s="1023"/>
      <c r="CV61" s="1023"/>
      <c r="CW61" s="1023"/>
      <c r="CX61" s="1023"/>
      <c r="CY61" s="1023"/>
      <c r="CZ61" s="1023"/>
      <c r="DA61" s="1024"/>
      <c r="DB61" s="1024"/>
      <c r="DC61" s="1024"/>
      <c r="DD61" s="1024"/>
      <c r="DE61" s="1024"/>
      <c r="DF61" s="1024"/>
      <c r="DG61" s="1024"/>
      <c r="DH61" s="1024"/>
      <c r="DI61" s="1024"/>
    </row>
    <row r="62" spans="1:113" s="425" customFormat="1" ht="15">
      <c r="A62" s="484"/>
      <c r="B62" s="1036" t="s">
        <v>348</v>
      </c>
      <c r="C62" s="1031">
        <v>74</v>
      </c>
      <c r="D62" s="1041">
        <v>141</v>
      </c>
      <c r="E62" s="1032"/>
      <c r="F62" s="1032"/>
      <c r="G62" s="1033"/>
      <c r="H62" s="1033"/>
      <c r="I62" s="1034"/>
      <c r="J62" s="1034"/>
      <c r="K62" s="1034"/>
      <c r="L62" s="1034"/>
      <c r="M62" s="1034"/>
      <c r="N62" s="1034"/>
      <c r="O62" s="1034"/>
      <c r="P62" s="1034"/>
      <c r="Q62" s="1034"/>
      <c r="R62" s="1034"/>
      <c r="S62" s="1034"/>
      <c r="T62" s="1034"/>
      <c r="U62" s="1034"/>
      <c r="V62" s="1034"/>
      <c r="W62" s="1034"/>
      <c r="X62" s="1034"/>
      <c r="Y62" s="1034"/>
      <c r="Z62" s="1034"/>
      <c r="AA62" s="1034"/>
      <c r="AB62" s="1034"/>
      <c r="AC62" s="1034"/>
      <c r="AD62" s="1034"/>
      <c r="AE62" s="1034"/>
      <c r="AF62" s="1034"/>
      <c r="AG62" s="1034"/>
      <c r="AH62" s="1034"/>
      <c r="AI62" s="1034"/>
      <c r="AJ62" s="1034"/>
      <c r="AK62" s="1034"/>
      <c r="AL62" s="1034"/>
      <c r="AM62" s="1034"/>
      <c r="AN62" s="1034"/>
      <c r="AO62" s="1034"/>
      <c r="AP62" s="1034"/>
      <c r="AQ62" s="1034"/>
      <c r="AR62" s="1034"/>
      <c r="AS62" s="1034"/>
      <c r="AT62" s="1034"/>
      <c r="AU62" s="1034"/>
      <c r="AV62" s="1034"/>
      <c r="AW62" s="1034"/>
      <c r="AX62" s="1034"/>
      <c r="AY62" s="1034"/>
      <c r="AZ62" s="1034"/>
      <c r="BA62" s="1034"/>
      <c r="BB62" s="1034"/>
      <c r="BC62" s="1034"/>
      <c r="BD62" s="1034"/>
      <c r="BE62" s="1034"/>
      <c r="BF62" s="1034"/>
      <c r="BG62" s="1034"/>
      <c r="BH62" s="1034"/>
      <c r="BI62" s="1034"/>
      <c r="BJ62" s="1034"/>
      <c r="BK62" s="1034"/>
      <c r="BL62" s="1034"/>
      <c r="BM62" s="1034"/>
      <c r="BN62" s="1034"/>
      <c r="BO62" s="1034"/>
      <c r="BP62" s="1034"/>
      <c r="BQ62" s="1034"/>
      <c r="BR62" s="1034"/>
      <c r="BS62" s="1034"/>
      <c r="BT62" s="1034"/>
      <c r="BU62" s="1034"/>
      <c r="BV62" s="1034"/>
      <c r="BW62" s="1034"/>
      <c r="BX62" s="1034"/>
      <c r="BY62" s="1034"/>
      <c r="BZ62" s="1034"/>
      <c r="CA62" s="1034"/>
      <c r="CB62" s="1034"/>
      <c r="CC62" s="1034"/>
      <c r="CD62" s="1034"/>
      <c r="CE62" s="1034"/>
      <c r="CF62" s="1034"/>
      <c r="CG62" s="1034"/>
      <c r="CH62" s="1034"/>
      <c r="CI62" s="1034"/>
      <c r="CJ62" s="1034"/>
      <c r="CK62" s="1034"/>
      <c r="CL62" s="1034"/>
      <c r="CM62" s="1034"/>
      <c r="CN62" s="1034"/>
      <c r="CO62" s="1034"/>
      <c r="CP62" s="1034"/>
      <c r="CQ62" s="1034"/>
      <c r="CR62" s="1034"/>
      <c r="CS62" s="1034"/>
      <c r="CT62" s="1034"/>
      <c r="CU62" s="1034"/>
      <c r="CV62" s="1034"/>
      <c r="CW62" s="1034"/>
      <c r="CX62" s="1034"/>
      <c r="CY62" s="1034"/>
      <c r="CZ62" s="1034"/>
      <c r="DA62" s="1024"/>
      <c r="DB62" s="1024"/>
      <c r="DC62" s="1024"/>
      <c r="DD62" s="1024"/>
      <c r="DE62" s="1024"/>
      <c r="DF62" s="1024"/>
      <c r="DG62" s="1024"/>
      <c r="DH62" s="1024"/>
      <c r="DI62" s="1024"/>
    </row>
    <row r="63" spans="1:113" s="425" customFormat="1" ht="15">
      <c r="A63" s="484"/>
      <c r="B63" s="1036" t="s">
        <v>349</v>
      </c>
      <c r="C63" s="1037">
        <v>15</v>
      </c>
      <c r="D63" s="1042">
        <v>40</v>
      </c>
      <c r="E63" s="1032"/>
      <c r="F63" s="1032"/>
      <c r="G63" s="1033"/>
      <c r="H63" s="1033"/>
      <c r="I63" s="1034"/>
      <c r="J63" s="1034"/>
      <c r="K63" s="1034"/>
      <c r="L63" s="1034"/>
      <c r="M63" s="1034"/>
      <c r="N63" s="1034"/>
      <c r="O63" s="1034"/>
      <c r="P63" s="1034"/>
      <c r="Q63" s="1034"/>
      <c r="R63" s="1034"/>
      <c r="S63" s="1034"/>
      <c r="T63" s="1034"/>
      <c r="U63" s="1034"/>
      <c r="V63" s="1034"/>
      <c r="W63" s="1034"/>
      <c r="X63" s="1034"/>
      <c r="Y63" s="1034"/>
      <c r="Z63" s="1034"/>
      <c r="AA63" s="1034"/>
      <c r="AB63" s="1034"/>
      <c r="AC63" s="1034"/>
      <c r="AD63" s="1034"/>
      <c r="AE63" s="1034"/>
      <c r="AF63" s="1034"/>
      <c r="AG63" s="1034"/>
      <c r="AH63" s="1034"/>
      <c r="AI63" s="1034"/>
      <c r="AJ63" s="1034"/>
      <c r="AK63" s="1034"/>
      <c r="AL63" s="1034"/>
      <c r="AM63" s="1034"/>
      <c r="AN63" s="1034"/>
      <c r="AO63" s="1034"/>
      <c r="AP63" s="1034"/>
      <c r="AQ63" s="1034"/>
      <c r="AR63" s="1034"/>
      <c r="AS63" s="1034"/>
      <c r="AT63" s="1034"/>
      <c r="AU63" s="1034"/>
      <c r="AV63" s="1034"/>
      <c r="AW63" s="1034"/>
      <c r="AX63" s="1034"/>
      <c r="AY63" s="1034"/>
      <c r="AZ63" s="1034"/>
      <c r="BA63" s="1034"/>
      <c r="BB63" s="1034"/>
      <c r="BC63" s="1034"/>
      <c r="BD63" s="1034"/>
      <c r="BE63" s="1034"/>
      <c r="BF63" s="1034"/>
      <c r="BG63" s="1034"/>
      <c r="BH63" s="1034"/>
      <c r="BI63" s="1034"/>
      <c r="BJ63" s="1034"/>
      <c r="BK63" s="1034"/>
      <c r="BL63" s="1034"/>
      <c r="BM63" s="1034"/>
      <c r="BN63" s="1034"/>
      <c r="BO63" s="1034"/>
      <c r="BP63" s="1034"/>
      <c r="BQ63" s="1034"/>
      <c r="BR63" s="1034"/>
      <c r="BS63" s="1034"/>
      <c r="BT63" s="1034"/>
      <c r="BU63" s="1034"/>
      <c r="BV63" s="1034"/>
      <c r="BW63" s="1034"/>
      <c r="BX63" s="1034"/>
      <c r="BY63" s="1034"/>
      <c r="BZ63" s="1034"/>
      <c r="CA63" s="1034"/>
      <c r="CB63" s="1034"/>
      <c r="CC63" s="1034"/>
      <c r="CD63" s="1034"/>
      <c r="CE63" s="1034"/>
      <c r="CF63" s="1034"/>
      <c r="CG63" s="1034"/>
      <c r="CH63" s="1034"/>
      <c r="CI63" s="1034"/>
      <c r="CJ63" s="1034"/>
      <c r="CK63" s="1034"/>
      <c r="CL63" s="1034"/>
      <c r="CM63" s="1034"/>
      <c r="CN63" s="1034"/>
      <c r="CO63" s="1034"/>
      <c r="CP63" s="1034"/>
      <c r="CQ63" s="1034"/>
      <c r="CR63" s="1034"/>
      <c r="CS63" s="1034"/>
      <c r="CT63" s="1034"/>
      <c r="CU63" s="1034"/>
      <c r="CV63" s="1034"/>
      <c r="CW63" s="1034"/>
      <c r="CX63" s="1034"/>
      <c r="CY63" s="1034"/>
      <c r="CZ63" s="1034"/>
      <c r="DA63" s="1024"/>
      <c r="DB63" s="1024"/>
      <c r="DC63" s="1024"/>
      <c r="DD63" s="1024"/>
      <c r="DE63" s="1024"/>
      <c r="DF63" s="1024"/>
      <c r="DG63" s="1024"/>
      <c r="DH63" s="1024"/>
      <c r="DI63" s="1024"/>
    </row>
    <row r="64" spans="1:113" s="425" customFormat="1" ht="18" customHeight="1">
      <c r="A64" s="867">
        <v>8</v>
      </c>
      <c r="B64" s="673" t="s">
        <v>350</v>
      </c>
      <c r="C64" s="1019">
        <f>SUM(C65:C67)</f>
        <v>1101</v>
      </c>
      <c r="D64" s="1020">
        <f>SUM(D65:D67)</f>
        <v>34</v>
      </c>
      <c r="E64" s="1021">
        <f>D64/2пп!K63</f>
        <v>11.333333333333334</v>
      </c>
      <c r="F64" s="1021">
        <f>D64/'5ОР '!C6</f>
        <v>11.333333333333334</v>
      </c>
      <c r="G64" s="1022"/>
      <c r="H64" s="1022"/>
      <c r="I64" s="1023"/>
      <c r="J64" s="1023"/>
      <c r="K64" s="1023"/>
      <c r="L64" s="1023"/>
      <c r="M64" s="1023"/>
      <c r="N64" s="1023"/>
      <c r="O64" s="1023"/>
      <c r="P64" s="1023"/>
      <c r="Q64" s="1023"/>
      <c r="R64" s="1023"/>
      <c r="S64" s="1023"/>
      <c r="T64" s="1023"/>
      <c r="U64" s="1023"/>
      <c r="V64" s="1023"/>
      <c r="W64" s="1023"/>
      <c r="X64" s="1023"/>
      <c r="Y64" s="1023"/>
      <c r="Z64" s="1023"/>
      <c r="AA64" s="1023"/>
      <c r="AB64" s="1023"/>
      <c r="AC64" s="1023"/>
      <c r="AD64" s="1023"/>
      <c r="AE64" s="1023"/>
      <c r="AF64" s="1023"/>
      <c r="AG64" s="1023"/>
      <c r="AH64" s="1023"/>
      <c r="AI64" s="1023"/>
      <c r="AJ64" s="1023"/>
      <c r="AK64" s="1023"/>
      <c r="AL64" s="1023"/>
      <c r="AM64" s="1023"/>
      <c r="AN64" s="1023"/>
      <c r="AO64" s="1023"/>
      <c r="AP64" s="1023"/>
      <c r="AQ64" s="1023"/>
      <c r="AR64" s="1023"/>
      <c r="AS64" s="1023"/>
      <c r="AT64" s="1023"/>
      <c r="AU64" s="1023"/>
      <c r="AV64" s="1023"/>
      <c r="AW64" s="1023"/>
      <c r="AX64" s="1023"/>
      <c r="AY64" s="1023"/>
      <c r="AZ64" s="1023"/>
      <c r="BA64" s="1023"/>
      <c r="BB64" s="1023"/>
      <c r="BC64" s="1023"/>
      <c r="BD64" s="1023"/>
      <c r="BE64" s="1023"/>
      <c r="BF64" s="1023"/>
      <c r="BG64" s="1023"/>
      <c r="BH64" s="1023"/>
      <c r="BI64" s="1023"/>
      <c r="BJ64" s="1023"/>
      <c r="BK64" s="1023"/>
      <c r="BL64" s="1023"/>
      <c r="BM64" s="1023"/>
      <c r="BN64" s="1023"/>
      <c r="BO64" s="1023"/>
      <c r="BP64" s="1023"/>
      <c r="BQ64" s="1023"/>
      <c r="BR64" s="1023"/>
      <c r="BS64" s="1023"/>
      <c r="BT64" s="1023"/>
      <c r="BU64" s="1023"/>
      <c r="BV64" s="1023"/>
      <c r="BW64" s="1023"/>
      <c r="BX64" s="1023"/>
      <c r="BY64" s="1023"/>
      <c r="BZ64" s="1023"/>
      <c r="CA64" s="1023"/>
      <c r="CB64" s="1023"/>
      <c r="CC64" s="1023"/>
      <c r="CD64" s="1023"/>
      <c r="CE64" s="1023"/>
      <c r="CF64" s="1023"/>
      <c r="CG64" s="1023"/>
      <c r="CH64" s="1023"/>
      <c r="CI64" s="1023"/>
      <c r="CJ64" s="1023"/>
      <c r="CK64" s="1023"/>
      <c r="CL64" s="1023"/>
      <c r="CM64" s="1023"/>
      <c r="CN64" s="1023"/>
      <c r="CO64" s="1023"/>
      <c r="CP64" s="1023"/>
      <c r="CQ64" s="1023"/>
      <c r="CR64" s="1023"/>
      <c r="CS64" s="1023"/>
      <c r="CT64" s="1023"/>
      <c r="CU64" s="1023"/>
      <c r="CV64" s="1023"/>
      <c r="CW64" s="1023"/>
      <c r="CX64" s="1023"/>
      <c r="CY64" s="1023"/>
      <c r="CZ64" s="1023"/>
      <c r="DA64" s="1024"/>
      <c r="DB64" s="1024"/>
      <c r="DC64" s="1024"/>
      <c r="DD64" s="1024"/>
      <c r="DE64" s="1024"/>
      <c r="DF64" s="1024"/>
      <c r="DG64" s="1024"/>
      <c r="DH64" s="1024"/>
      <c r="DI64" s="1024"/>
    </row>
    <row r="65" spans="1:113" s="425" customFormat="1" ht="15">
      <c r="A65" s="867"/>
      <c r="B65" s="1036" t="s">
        <v>351</v>
      </c>
      <c r="C65" s="1031">
        <v>571</v>
      </c>
      <c r="D65" s="1041">
        <v>17</v>
      </c>
      <c r="E65" s="1032"/>
      <c r="F65" s="1032"/>
      <c r="G65" s="1033"/>
      <c r="H65" s="1033"/>
      <c r="I65" s="1034"/>
      <c r="J65" s="1034"/>
      <c r="K65" s="1034"/>
      <c r="L65" s="1034"/>
      <c r="M65" s="1034"/>
      <c r="N65" s="1034"/>
      <c r="O65" s="1034"/>
      <c r="P65" s="1034"/>
      <c r="Q65" s="1034"/>
      <c r="R65" s="1034"/>
      <c r="S65" s="1034"/>
      <c r="T65" s="1034"/>
      <c r="U65" s="1034"/>
      <c r="V65" s="1034"/>
      <c r="W65" s="1034"/>
      <c r="X65" s="1034"/>
      <c r="Y65" s="1034"/>
      <c r="Z65" s="1034"/>
      <c r="AA65" s="1034"/>
      <c r="AB65" s="1034"/>
      <c r="AC65" s="1034"/>
      <c r="AD65" s="1034"/>
      <c r="AE65" s="1034"/>
      <c r="AF65" s="1034"/>
      <c r="AG65" s="1034"/>
      <c r="AH65" s="1034"/>
      <c r="AI65" s="1034"/>
      <c r="AJ65" s="1034"/>
      <c r="AK65" s="1034"/>
      <c r="AL65" s="1034"/>
      <c r="AM65" s="1034"/>
      <c r="AN65" s="1034"/>
      <c r="AO65" s="1034"/>
      <c r="AP65" s="1034"/>
      <c r="AQ65" s="1034"/>
      <c r="AR65" s="1034"/>
      <c r="AS65" s="1034"/>
      <c r="AT65" s="1034"/>
      <c r="AU65" s="1034"/>
      <c r="AV65" s="1034"/>
      <c r="AW65" s="1034"/>
      <c r="AX65" s="1034"/>
      <c r="AY65" s="1034"/>
      <c r="AZ65" s="1034"/>
      <c r="BA65" s="1034"/>
      <c r="BB65" s="1034"/>
      <c r="BC65" s="1034"/>
      <c r="BD65" s="1034"/>
      <c r="BE65" s="1034"/>
      <c r="BF65" s="1034"/>
      <c r="BG65" s="1034"/>
      <c r="BH65" s="1034"/>
      <c r="BI65" s="1034"/>
      <c r="BJ65" s="1034"/>
      <c r="BK65" s="1034"/>
      <c r="BL65" s="1034"/>
      <c r="BM65" s="1034"/>
      <c r="BN65" s="1034"/>
      <c r="BO65" s="1034"/>
      <c r="BP65" s="1034"/>
      <c r="BQ65" s="1034"/>
      <c r="BR65" s="1034"/>
      <c r="BS65" s="1034"/>
      <c r="BT65" s="1034"/>
      <c r="BU65" s="1034"/>
      <c r="BV65" s="1034"/>
      <c r="BW65" s="1034"/>
      <c r="BX65" s="1034"/>
      <c r="BY65" s="1034"/>
      <c r="BZ65" s="1034"/>
      <c r="CA65" s="1034"/>
      <c r="CB65" s="1034"/>
      <c r="CC65" s="1034"/>
      <c r="CD65" s="1034"/>
      <c r="CE65" s="1034"/>
      <c r="CF65" s="1034"/>
      <c r="CG65" s="1034"/>
      <c r="CH65" s="1034"/>
      <c r="CI65" s="1034"/>
      <c r="CJ65" s="1034"/>
      <c r="CK65" s="1034"/>
      <c r="CL65" s="1034"/>
      <c r="CM65" s="1034"/>
      <c r="CN65" s="1034"/>
      <c r="CO65" s="1034"/>
      <c r="CP65" s="1034"/>
      <c r="CQ65" s="1034"/>
      <c r="CR65" s="1034"/>
      <c r="CS65" s="1034"/>
      <c r="CT65" s="1034"/>
      <c r="CU65" s="1034"/>
      <c r="CV65" s="1034"/>
      <c r="CW65" s="1034"/>
      <c r="CX65" s="1034"/>
      <c r="CY65" s="1034"/>
      <c r="CZ65" s="1034"/>
      <c r="DA65" s="1024"/>
      <c r="DB65" s="1024"/>
      <c r="DC65" s="1024"/>
      <c r="DD65" s="1024"/>
      <c r="DE65" s="1024"/>
      <c r="DF65" s="1024"/>
      <c r="DG65" s="1024"/>
      <c r="DH65" s="1024"/>
      <c r="DI65" s="1024"/>
    </row>
    <row r="66" spans="1:113" s="425" customFormat="1" ht="15">
      <c r="A66" s="867"/>
      <c r="B66" s="1036" t="s">
        <v>352</v>
      </c>
      <c r="C66" s="1037">
        <v>136</v>
      </c>
      <c r="D66" s="1042">
        <v>7</v>
      </c>
      <c r="E66" s="1032"/>
      <c r="F66" s="1032"/>
      <c r="G66" s="1033"/>
      <c r="H66" s="1033"/>
      <c r="I66" s="1034"/>
      <c r="J66" s="1034"/>
      <c r="K66" s="1034"/>
      <c r="L66" s="1034"/>
      <c r="M66" s="1034"/>
      <c r="N66" s="1034"/>
      <c r="O66" s="1034"/>
      <c r="P66" s="1034"/>
      <c r="Q66" s="1034"/>
      <c r="R66" s="1034"/>
      <c r="S66" s="1034"/>
      <c r="T66" s="1034"/>
      <c r="U66" s="1034"/>
      <c r="V66" s="1034"/>
      <c r="W66" s="1034"/>
      <c r="X66" s="1034"/>
      <c r="Y66" s="1034"/>
      <c r="Z66" s="1034"/>
      <c r="AA66" s="1034"/>
      <c r="AB66" s="1034"/>
      <c r="AC66" s="1034"/>
      <c r="AD66" s="1034"/>
      <c r="AE66" s="1034"/>
      <c r="AF66" s="1034"/>
      <c r="AG66" s="1034"/>
      <c r="AH66" s="1034"/>
      <c r="AI66" s="1034"/>
      <c r="AJ66" s="1034"/>
      <c r="AK66" s="1034"/>
      <c r="AL66" s="1034"/>
      <c r="AM66" s="1034"/>
      <c r="AN66" s="1034"/>
      <c r="AO66" s="1034"/>
      <c r="AP66" s="1034"/>
      <c r="AQ66" s="1034"/>
      <c r="AR66" s="1034"/>
      <c r="AS66" s="1034"/>
      <c r="AT66" s="1034"/>
      <c r="AU66" s="1034"/>
      <c r="AV66" s="1034"/>
      <c r="AW66" s="1034"/>
      <c r="AX66" s="1034"/>
      <c r="AY66" s="1034"/>
      <c r="AZ66" s="1034"/>
      <c r="BA66" s="1034"/>
      <c r="BB66" s="1034"/>
      <c r="BC66" s="1034"/>
      <c r="BD66" s="1034"/>
      <c r="BE66" s="1034"/>
      <c r="BF66" s="1034"/>
      <c r="BG66" s="1034"/>
      <c r="BH66" s="1034"/>
      <c r="BI66" s="1034"/>
      <c r="BJ66" s="1034"/>
      <c r="BK66" s="1034"/>
      <c r="BL66" s="1034"/>
      <c r="BM66" s="1034"/>
      <c r="BN66" s="1034"/>
      <c r="BO66" s="1034"/>
      <c r="BP66" s="1034"/>
      <c r="BQ66" s="1034"/>
      <c r="BR66" s="1034"/>
      <c r="BS66" s="1034"/>
      <c r="BT66" s="1034"/>
      <c r="BU66" s="1034"/>
      <c r="BV66" s="1034"/>
      <c r="BW66" s="1034"/>
      <c r="BX66" s="1034"/>
      <c r="BY66" s="1034"/>
      <c r="BZ66" s="1034"/>
      <c r="CA66" s="1034"/>
      <c r="CB66" s="1034"/>
      <c r="CC66" s="1034"/>
      <c r="CD66" s="1034"/>
      <c r="CE66" s="1034"/>
      <c r="CF66" s="1034"/>
      <c r="CG66" s="1034"/>
      <c r="CH66" s="1034"/>
      <c r="CI66" s="1034"/>
      <c r="CJ66" s="1034"/>
      <c r="CK66" s="1034"/>
      <c r="CL66" s="1034"/>
      <c r="CM66" s="1034"/>
      <c r="CN66" s="1034"/>
      <c r="CO66" s="1034"/>
      <c r="CP66" s="1034"/>
      <c r="CQ66" s="1034"/>
      <c r="CR66" s="1034"/>
      <c r="CS66" s="1034"/>
      <c r="CT66" s="1034"/>
      <c r="CU66" s="1034"/>
      <c r="CV66" s="1034"/>
      <c r="CW66" s="1034"/>
      <c r="CX66" s="1034"/>
      <c r="CY66" s="1034"/>
      <c r="CZ66" s="1034"/>
      <c r="DA66" s="1024"/>
      <c r="DB66" s="1024"/>
      <c r="DC66" s="1024"/>
      <c r="DD66" s="1024"/>
      <c r="DE66" s="1024"/>
      <c r="DF66" s="1024"/>
      <c r="DG66" s="1024"/>
      <c r="DH66" s="1024"/>
      <c r="DI66" s="1024"/>
    </row>
    <row r="67" spans="1:113" s="425" customFormat="1" ht="15">
      <c r="A67" s="867"/>
      <c r="B67" s="1043" t="s">
        <v>353</v>
      </c>
      <c r="C67" s="1031">
        <v>394</v>
      </c>
      <c r="D67" s="1041">
        <v>10</v>
      </c>
      <c r="E67" s="1032"/>
      <c r="F67" s="1032"/>
      <c r="G67" s="1033"/>
      <c r="H67" s="1033"/>
      <c r="I67" s="1034"/>
      <c r="J67" s="1034"/>
      <c r="K67" s="1034"/>
      <c r="L67" s="1034"/>
      <c r="M67" s="1034"/>
      <c r="N67" s="1034"/>
      <c r="O67" s="1034"/>
      <c r="P67" s="1034"/>
      <c r="Q67" s="1034"/>
      <c r="R67" s="1034"/>
      <c r="S67" s="1034"/>
      <c r="T67" s="1034"/>
      <c r="U67" s="1034"/>
      <c r="V67" s="1034"/>
      <c r="W67" s="1034"/>
      <c r="X67" s="1034"/>
      <c r="Y67" s="1034"/>
      <c r="Z67" s="1034"/>
      <c r="AA67" s="1034"/>
      <c r="AB67" s="1034"/>
      <c r="AC67" s="1034"/>
      <c r="AD67" s="1034"/>
      <c r="AE67" s="1034"/>
      <c r="AF67" s="1034"/>
      <c r="AG67" s="1034"/>
      <c r="AH67" s="1034"/>
      <c r="AI67" s="1034"/>
      <c r="AJ67" s="1034"/>
      <c r="AK67" s="1034"/>
      <c r="AL67" s="1034"/>
      <c r="AM67" s="1034"/>
      <c r="AN67" s="1034"/>
      <c r="AO67" s="1034"/>
      <c r="AP67" s="1034"/>
      <c r="AQ67" s="1034"/>
      <c r="AR67" s="1034"/>
      <c r="AS67" s="1034"/>
      <c r="AT67" s="1034"/>
      <c r="AU67" s="1034"/>
      <c r="AV67" s="1034"/>
      <c r="AW67" s="1034"/>
      <c r="AX67" s="1034"/>
      <c r="AY67" s="1034"/>
      <c r="AZ67" s="1034"/>
      <c r="BA67" s="1034"/>
      <c r="BB67" s="1034"/>
      <c r="BC67" s="1034"/>
      <c r="BD67" s="1034"/>
      <c r="BE67" s="1034"/>
      <c r="BF67" s="1034"/>
      <c r="BG67" s="1034"/>
      <c r="BH67" s="1034"/>
      <c r="BI67" s="1034"/>
      <c r="BJ67" s="1034"/>
      <c r="BK67" s="1034"/>
      <c r="BL67" s="1034"/>
      <c r="BM67" s="1034"/>
      <c r="BN67" s="1034"/>
      <c r="BO67" s="1034"/>
      <c r="BP67" s="1034"/>
      <c r="BQ67" s="1034"/>
      <c r="BR67" s="1034"/>
      <c r="BS67" s="1034"/>
      <c r="BT67" s="1034"/>
      <c r="BU67" s="1034"/>
      <c r="BV67" s="1034"/>
      <c r="BW67" s="1034"/>
      <c r="BX67" s="1034"/>
      <c r="BY67" s="1034"/>
      <c r="BZ67" s="1034"/>
      <c r="CA67" s="1034"/>
      <c r="CB67" s="1034"/>
      <c r="CC67" s="1034"/>
      <c r="CD67" s="1034"/>
      <c r="CE67" s="1034"/>
      <c r="CF67" s="1034"/>
      <c r="CG67" s="1034"/>
      <c r="CH67" s="1034"/>
      <c r="CI67" s="1034"/>
      <c r="CJ67" s="1034"/>
      <c r="CK67" s="1034"/>
      <c r="CL67" s="1034"/>
      <c r="CM67" s="1034"/>
      <c r="CN67" s="1034"/>
      <c r="CO67" s="1034"/>
      <c r="CP67" s="1034"/>
      <c r="CQ67" s="1034"/>
      <c r="CR67" s="1034"/>
      <c r="CS67" s="1034"/>
      <c r="CT67" s="1034"/>
      <c r="CU67" s="1034"/>
      <c r="CV67" s="1034"/>
      <c r="CW67" s="1034"/>
      <c r="CX67" s="1034"/>
      <c r="CY67" s="1034"/>
      <c r="CZ67" s="1034"/>
      <c r="DA67" s="1024"/>
      <c r="DB67" s="1024"/>
      <c r="DC67" s="1024"/>
      <c r="DD67" s="1024"/>
      <c r="DE67" s="1024"/>
      <c r="DF67" s="1024"/>
      <c r="DG67" s="1024"/>
      <c r="DH67" s="1024"/>
      <c r="DI67" s="1024"/>
    </row>
    <row r="68" spans="1:113" s="425" customFormat="1" ht="15.75" customHeight="1">
      <c r="A68" s="867">
        <v>9</v>
      </c>
      <c r="B68" s="604" t="s">
        <v>354</v>
      </c>
      <c r="C68" s="1019">
        <f>SUM(C69:C71)</f>
        <v>0</v>
      </c>
      <c r="D68" s="1020">
        <f>SUM(D69:D71)</f>
        <v>0</v>
      </c>
      <c r="E68" s="1021">
        <f>D68/2пп!K63</f>
        <v>0</v>
      </c>
      <c r="F68" s="1021">
        <f>D68/'5ОР '!C6</f>
        <v>0</v>
      </c>
      <c r="G68" s="1022"/>
      <c r="H68" s="1022"/>
      <c r="I68" s="1023"/>
      <c r="J68" s="1023"/>
      <c r="K68" s="1023"/>
      <c r="L68" s="1023"/>
      <c r="M68" s="1023"/>
      <c r="N68" s="1023"/>
      <c r="O68" s="1023"/>
      <c r="P68" s="1023"/>
      <c r="Q68" s="1023"/>
      <c r="R68" s="1023"/>
      <c r="S68" s="1023"/>
      <c r="T68" s="1023"/>
      <c r="U68" s="1023"/>
      <c r="V68" s="1023"/>
      <c r="W68" s="1023"/>
      <c r="X68" s="1023"/>
      <c r="Y68" s="1023"/>
      <c r="Z68" s="1023"/>
      <c r="AA68" s="1023"/>
      <c r="AB68" s="1023"/>
      <c r="AC68" s="1023"/>
      <c r="AD68" s="1023"/>
      <c r="AE68" s="1023"/>
      <c r="AF68" s="1023"/>
      <c r="AG68" s="1023"/>
      <c r="AH68" s="1023"/>
      <c r="AI68" s="1023"/>
      <c r="AJ68" s="1023"/>
      <c r="AK68" s="1023"/>
      <c r="AL68" s="1023"/>
      <c r="AM68" s="1023"/>
      <c r="AN68" s="1023"/>
      <c r="AO68" s="1023"/>
      <c r="AP68" s="1023"/>
      <c r="AQ68" s="1023"/>
      <c r="AR68" s="1023"/>
      <c r="AS68" s="1023"/>
      <c r="AT68" s="1023"/>
      <c r="AU68" s="1023"/>
      <c r="AV68" s="1023"/>
      <c r="AW68" s="1023"/>
      <c r="AX68" s="1023"/>
      <c r="AY68" s="1023"/>
      <c r="AZ68" s="1023"/>
      <c r="BA68" s="1023"/>
      <c r="BB68" s="1023"/>
      <c r="BC68" s="1023"/>
      <c r="BD68" s="1023"/>
      <c r="BE68" s="1023"/>
      <c r="BF68" s="1023"/>
      <c r="BG68" s="1023"/>
      <c r="BH68" s="1023"/>
      <c r="BI68" s="1023"/>
      <c r="BJ68" s="1023"/>
      <c r="BK68" s="1023"/>
      <c r="BL68" s="1023"/>
      <c r="BM68" s="1023"/>
      <c r="BN68" s="1023"/>
      <c r="BO68" s="1023"/>
      <c r="BP68" s="1023"/>
      <c r="BQ68" s="1023"/>
      <c r="BR68" s="1023"/>
      <c r="BS68" s="1023"/>
      <c r="BT68" s="1023"/>
      <c r="BU68" s="1023"/>
      <c r="BV68" s="1023"/>
      <c r="BW68" s="1023"/>
      <c r="BX68" s="1023"/>
      <c r="BY68" s="1023"/>
      <c r="BZ68" s="1023"/>
      <c r="CA68" s="1023"/>
      <c r="CB68" s="1023"/>
      <c r="CC68" s="1023"/>
      <c r="CD68" s="1023"/>
      <c r="CE68" s="1023"/>
      <c r="CF68" s="1023"/>
      <c r="CG68" s="1023"/>
      <c r="CH68" s="1023"/>
      <c r="CI68" s="1023"/>
      <c r="CJ68" s="1023"/>
      <c r="CK68" s="1023"/>
      <c r="CL68" s="1023"/>
      <c r="CM68" s="1023"/>
      <c r="CN68" s="1023"/>
      <c r="CO68" s="1023"/>
      <c r="CP68" s="1023"/>
      <c r="CQ68" s="1023"/>
      <c r="CR68" s="1023"/>
      <c r="CS68" s="1023"/>
      <c r="CT68" s="1023"/>
      <c r="CU68" s="1023"/>
      <c r="CV68" s="1023"/>
      <c r="CW68" s="1023"/>
      <c r="CX68" s="1023"/>
      <c r="CY68" s="1023"/>
      <c r="CZ68" s="1023"/>
      <c r="DA68" s="1024"/>
      <c r="DB68" s="1024"/>
      <c r="DC68" s="1024"/>
      <c r="DD68" s="1024"/>
      <c r="DE68" s="1024"/>
      <c r="DF68" s="1024"/>
      <c r="DG68" s="1024"/>
      <c r="DH68" s="1024"/>
      <c r="DI68" s="1024"/>
    </row>
    <row r="69" spans="1:113" s="425" customFormat="1" ht="15">
      <c r="A69" s="867"/>
      <c r="B69" s="1044" t="s">
        <v>355</v>
      </c>
      <c r="C69" s="1031">
        <v>0</v>
      </c>
      <c r="D69" s="1041">
        <v>0</v>
      </c>
      <c r="E69" s="1032"/>
      <c r="F69" s="1032"/>
      <c r="G69" s="1033"/>
      <c r="H69" s="1033"/>
      <c r="I69" s="1034"/>
      <c r="J69" s="1034"/>
      <c r="K69" s="1034"/>
      <c r="L69" s="1034"/>
      <c r="M69" s="1034"/>
      <c r="N69" s="1034"/>
      <c r="O69" s="1034"/>
      <c r="P69" s="1034"/>
      <c r="Q69" s="1034"/>
      <c r="R69" s="1034"/>
      <c r="S69" s="1034"/>
      <c r="T69" s="1034"/>
      <c r="U69" s="1034"/>
      <c r="V69" s="1034"/>
      <c r="W69" s="1034"/>
      <c r="X69" s="1034"/>
      <c r="Y69" s="1034"/>
      <c r="Z69" s="1034"/>
      <c r="AA69" s="1034"/>
      <c r="AB69" s="1034"/>
      <c r="AC69" s="1034"/>
      <c r="AD69" s="1034"/>
      <c r="AE69" s="1034"/>
      <c r="AF69" s="1034"/>
      <c r="AG69" s="1034"/>
      <c r="AH69" s="1034"/>
      <c r="AI69" s="1034"/>
      <c r="AJ69" s="1034"/>
      <c r="AK69" s="1034"/>
      <c r="AL69" s="1034"/>
      <c r="AM69" s="1034"/>
      <c r="AN69" s="1034"/>
      <c r="AO69" s="1034"/>
      <c r="AP69" s="1034"/>
      <c r="AQ69" s="1034"/>
      <c r="AR69" s="1034"/>
      <c r="AS69" s="1034"/>
      <c r="AT69" s="1034"/>
      <c r="AU69" s="1034"/>
      <c r="AV69" s="1034"/>
      <c r="AW69" s="1034"/>
      <c r="AX69" s="1034"/>
      <c r="AY69" s="1034"/>
      <c r="AZ69" s="1034"/>
      <c r="BA69" s="1034"/>
      <c r="BB69" s="1034"/>
      <c r="BC69" s="1034"/>
      <c r="BD69" s="1034"/>
      <c r="BE69" s="1034"/>
      <c r="BF69" s="1034"/>
      <c r="BG69" s="1034"/>
      <c r="BH69" s="1034"/>
      <c r="BI69" s="1034"/>
      <c r="BJ69" s="1034"/>
      <c r="BK69" s="1034"/>
      <c r="BL69" s="1034"/>
      <c r="BM69" s="1034"/>
      <c r="BN69" s="1034"/>
      <c r="BO69" s="1034"/>
      <c r="BP69" s="1034"/>
      <c r="BQ69" s="1034"/>
      <c r="BR69" s="1034"/>
      <c r="BS69" s="1034"/>
      <c r="BT69" s="1034"/>
      <c r="BU69" s="1034"/>
      <c r="BV69" s="1034"/>
      <c r="BW69" s="1034"/>
      <c r="BX69" s="1034"/>
      <c r="BY69" s="1034"/>
      <c r="BZ69" s="1034"/>
      <c r="CA69" s="1034"/>
      <c r="CB69" s="1034"/>
      <c r="CC69" s="1034"/>
      <c r="CD69" s="1034"/>
      <c r="CE69" s="1034"/>
      <c r="CF69" s="1034"/>
      <c r="CG69" s="1034"/>
      <c r="CH69" s="1034"/>
      <c r="CI69" s="1034"/>
      <c r="CJ69" s="1034"/>
      <c r="CK69" s="1034"/>
      <c r="CL69" s="1034"/>
      <c r="CM69" s="1034"/>
      <c r="CN69" s="1034"/>
      <c r="CO69" s="1034"/>
      <c r="CP69" s="1034"/>
      <c r="CQ69" s="1034"/>
      <c r="CR69" s="1034"/>
      <c r="CS69" s="1034"/>
      <c r="CT69" s="1034"/>
      <c r="CU69" s="1034"/>
      <c r="CV69" s="1034"/>
      <c r="CW69" s="1034"/>
      <c r="CX69" s="1034"/>
      <c r="CY69" s="1034"/>
      <c r="CZ69" s="1034"/>
      <c r="DA69" s="1024"/>
      <c r="DB69" s="1024"/>
      <c r="DC69" s="1024"/>
      <c r="DD69" s="1024"/>
      <c r="DE69" s="1024"/>
      <c r="DF69" s="1024"/>
      <c r="DG69" s="1024"/>
      <c r="DH69" s="1024"/>
      <c r="DI69" s="1024"/>
    </row>
    <row r="70" spans="1:113" s="425" customFormat="1" ht="15">
      <c r="A70" s="867"/>
      <c r="B70" s="1044" t="s">
        <v>356</v>
      </c>
      <c r="C70" s="1031">
        <v>0</v>
      </c>
      <c r="D70" s="1041">
        <v>0</v>
      </c>
      <c r="E70" s="1032"/>
      <c r="F70" s="1032"/>
      <c r="G70" s="1033"/>
      <c r="H70" s="1033"/>
      <c r="I70" s="1034"/>
      <c r="J70" s="1034"/>
      <c r="K70" s="1034"/>
      <c r="L70" s="1034"/>
      <c r="M70" s="1034"/>
      <c r="N70" s="1034"/>
      <c r="O70" s="1034"/>
      <c r="P70" s="1034"/>
      <c r="Q70" s="1034"/>
      <c r="R70" s="1034"/>
      <c r="S70" s="1034"/>
      <c r="T70" s="1034"/>
      <c r="U70" s="1034"/>
      <c r="V70" s="1034"/>
      <c r="W70" s="1034"/>
      <c r="X70" s="1034"/>
      <c r="Y70" s="1034"/>
      <c r="Z70" s="1034"/>
      <c r="AA70" s="1034"/>
      <c r="AB70" s="1034"/>
      <c r="AC70" s="1034"/>
      <c r="AD70" s="1034"/>
      <c r="AE70" s="1034"/>
      <c r="AF70" s="1034"/>
      <c r="AG70" s="1034"/>
      <c r="AH70" s="1034"/>
      <c r="AI70" s="1034"/>
      <c r="AJ70" s="1034"/>
      <c r="AK70" s="1034"/>
      <c r="AL70" s="1034"/>
      <c r="AM70" s="1034"/>
      <c r="AN70" s="1034"/>
      <c r="AO70" s="1034"/>
      <c r="AP70" s="1034"/>
      <c r="AQ70" s="1034"/>
      <c r="AR70" s="1034"/>
      <c r="AS70" s="1034"/>
      <c r="AT70" s="1034"/>
      <c r="AU70" s="1034"/>
      <c r="AV70" s="1034"/>
      <c r="AW70" s="1034"/>
      <c r="AX70" s="1034"/>
      <c r="AY70" s="1034"/>
      <c r="AZ70" s="1034"/>
      <c r="BA70" s="1034"/>
      <c r="BB70" s="1034"/>
      <c r="BC70" s="1034"/>
      <c r="BD70" s="1034"/>
      <c r="BE70" s="1034"/>
      <c r="BF70" s="1034"/>
      <c r="BG70" s="1034"/>
      <c r="BH70" s="1034"/>
      <c r="BI70" s="1034"/>
      <c r="BJ70" s="1034"/>
      <c r="BK70" s="1034"/>
      <c r="BL70" s="1034"/>
      <c r="BM70" s="1034"/>
      <c r="BN70" s="1034"/>
      <c r="BO70" s="1034"/>
      <c r="BP70" s="1034"/>
      <c r="BQ70" s="1034"/>
      <c r="BR70" s="1034"/>
      <c r="BS70" s="1034"/>
      <c r="BT70" s="1034"/>
      <c r="BU70" s="1034"/>
      <c r="BV70" s="1034"/>
      <c r="BW70" s="1034"/>
      <c r="BX70" s="1034"/>
      <c r="BY70" s="1034"/>
      <c r="BZ70" s="1034"/>
      <c r="CA70" s="1034"/>
      <c r="CB70" s="1034"/>
      <c r="CC70" s="1034"/>
      <c r="CD70" s="1034"/>
      <c r="CE70" s="1034"/>
      <c r="CF70" s="1034"/>
      <c r="CG70" s="1034"/>
      <c r="CH70" s="1034"/>
      <c r="CI70" s="1034"/>
      <c r="CJ70" s="1034"/>
      <c r="CK70" s="1034"/>
      <c r="CL70" s="1034"/>
      <c r="CM70" s="1034"/>
      <c r="CN70" s="1034"/>
      <c r="CO70" s="1034"/>
      <c r="CP70" s="1034"/>
      <c r="CQ70" s="1034"/>
      <c r="CR70" s="1034"/>
      <c r="CS70" s="1034"/>
      <c r="CT70" s="1034"/>
      <c r="CU70" s="1034"/>
      <c r="CV70" s="1034"/>
      <c r="CW70" s="1034"/>
      <c r="CX70" s="1034"/>
      <c r="CY70" s="1034"/>
      <c r="CZ70" s="1034"/>
      <c r="DA70" s="1024"/>
      <c r="DB70" s="1024"/>
      <c r="DC70" s="1024"/>
      <c r="DD70" s="1024"/>
      <c r="DE70" s="1024"/>
      <c r="DF70" s="1024"/>
      <c r="DG70" s="1024"/>
      <c r="DH70" s="1024"/>
      <c r="DI70" s="1024"/>
    </row>
    <row r="71" spans="1:113" s="425" customFormat="1" ht="15">
      <c r="A71" s="867"/>
      <c r="B71" s="1045" t="s">
        <v>357</v>
      </c>
      <c r="C71" s="1037">
        <v>0</v>
      </c>
      <c r="D71" s="1042">
        <v>0</v>
      </c>
      <c r="E71" s="1039"/>
      <c r="F71" s="1039"/>
      <c r="G71" s="1033"/>
      <c r="H71" s="1033"/>
      <c r="I71" s="1034"/>
      <c r="J71" s="1034"/>
      <c r="K71" s="1034"/>
      <c r="L71" s="1034"/>
      <c r="M71" s="1034"/>
      <c r="N71" s="1034"/>
      <c r="O71" s="1034"/>
      <c r="P71" s="1034"/>
      <c r="Q71" s="1034"/>
      <c r="R71" s="1034"/>
      <c r="S71" s="1034"/>
      <c r="T71" s="1034"/>
      <c r="U71" s="1034"/>
      <c r="V71" s="1034"/>
      <c r="W71" s="1034"/>
      <c r="X71" s="1034"/>
      <c r="Y71" s="1034"/>
      <c r="Z71" s="1034"/>
      <c r="AA71" s="1034"/>
      <c r="AB71" s="1034"/>
      <c r="AC71" s="1034"/>
      <c r="AD71" s="1034"/>
      <c r="AE71" s="1034"/>
      <c r="AF71" s="1034"/>
      <c r="AG71" s="1034"/>
      <c r="AH71" s="1034"/>
      <c r="AI71" s="1034"/>
      <c r="AJ71" s="1034"/>
      <c r="AK71" s="1034"/>
      <c r="AL71" s="1034"/>
      <c r="AM71" s="1034"/>
      <c r="AN71" s="1034"/>
      <c r="AO71" s="1034"/>
      <c r="AP71" s="1034"/>
      <c r="AQ71" s="1034"/>
      <c r="AR71" s="1034"/>
      <c r="AS71" s="1034"/>
      <c r="AT71" s="1034"/>
      <c r="AU71" s="1034"/>
      <c r="AV71" s="1034"/>
      <c r="AW71" s="1034"/>
      <c r="AX71" s="1034"/>
      <c r="AY71" s="1034"/>
      <c r="AZ71" s="1034"/>
      <c r="BA71" s="1034"/>
      <c r="BB71" s="1034"/>
      <c r="BC71" s="1034"/>
      <c r="BD71" s="1034"/>
      <c r="BE71" s="1034"/>
      <c r="BF71" s="1034"/>
      <c r="BG71" s="1034"/>
      <c r="BH71" s="1034"/>
      <c r="BI71" s="1034"/>
      <c r="BJ71" s="1034"/>
      <c r="BK71" s="1034"/>
      <c r="BL71" s="1034"/>
      <c r="BM71" s="1034"/>
      <c r="BN71" s="1034"/>
      <c r="BO71" s="1034"/>
      <c r="BP71" s="1034"/>
      <c r="BQ71" s="1034"/>
      <c r="BR71" s="1034"/>
      <c r="BS71" s="1034"/>
      <c r="BT71" s="1034"/>
      <c r="BU71" s="1034"/>
      <c r="BV71" s="1034"/>
      <c r="BW71" s="1034"/>
      <c r="BX71" s="1034"/>
      <c r="BY71" s="1034"/>
      <c r="BZ71" s="1034"/>
      <c r="CA71" s="1034"/>
      <c r="CB71" s="1034"/>
      <c r="CC71" s="1034"/>
      <c r="CD71" s="1034"/>
      <c r="CE71" s="1034"/>
      <c r="CF71" s="1034"/>
      <c r="CG71" s="1034"/>
      <c r="CH71" s="1034"/>
      <c r="CI71" s="1034"/>
      <c r="CJ71" s="1034"/>
      <c r="CK71" s="1034"/>
      <c r="CL71" s="1034"/>
      <c r="CM71" s="1034"/>
      <c r="CN71" s="1034"/>
      <c r="CO71" s="1034"/>
      <c r="CP71" s="1034"/>
      <c r="CQ71" s="1034"/>
      <c r="CR71" s="1034"/>
      <c r="CS71" s="1034"/>
      <c r="CT71" s="1034"/>
      <c r="CU71" s="1034"/>
      <c r="CV71" s="1034"/>
      <c r="CW71" s="1034"/>
      <c r="CX71" s="1034"/>
      <c r="CY71" s="1034"/>
      <c r="CZ71" s="1034"/>
      <c r="DA71" s="1024"/>
      <c r="DB71" s="1024"/>
      <c r="DC71" s="1024"/>
      <c r="DD71" s="1024"/>
      <c r="DE71" s="1024"/>
      <c r="DF71" s="1024"/>
      <c r="DG71" s="1024"/>
      <c r="DH71" s="1024"/>
      <c r="DI71" s="1024"/>
    </row>
    <row r="72" spans="1:113" s="425" customFormat="1" ht="14.25" customHeight="1">
      <c r="A72" s="1046">
        <v>10</v>
      </c>
      <c r="B72" s="1047" t="s">
        <v>358</v>
      </c>
      <c r="C72" s="1019">
        <f>SUM(C73:C76)</f>
        <v>104</v>
      </c>
      <c r="D72" s="1020">
        <f>SUM(D73:D76)</f>
        <v>274</v>
      </c>
      <c r="E72" s="1021">
        <f>D72/2пп!K63</f>
        <v>91.33333333333333</v>
      </c>
      <c r="F72" s="1021">
        <f>D72/'5ОР '!C6</f>
        <v>91.33333333333333</v>
      </c>
      <c r="G72" s="1022"/>
      <c r="H72" s="1022"/>
      <c r="I72" s="1023"/>
      <c r="J72" s="1023"/>
      <c r="K72" s="1023"/>
      <c r="L72" s="1023"/>
      <c r="M72" s="1023"/>
      <c r="N72" s="1023"/>
      <c r="O72" s="1023"/>
      <c r="P72" s="1023"/>
      <c r="Q72" s="1023"/>
      <c r="R72" s="1023"/>
      <c r="S72" s="1023"/>
      <c r="T72" s="1023"/>
      <c r="U72" s="1023"/>
      <c r="V72" s="1023"/>
      <c r="W72" s="1023"/>
      <c r="X72" s="1023"/>
      <c r="Y72" s="1023"/>
      <c r="Z72" s="1023"/>
      <c r="AA72" s="1023"/>
      <c r="AB72" s="1023"/>
      <c r="AC72" s="1023"/>
      <c r="AD72" s="1023"/>
      <c r="AE72" s="1023"/>
      <c r="AF72" s="1023"/>
      <c r="AG72" s="1023"/>
      <c r="AH72" s="1023"/>
      <c r="AI72" s="1023"/>
      <c r="AJ72" s="1023"/>
      <c r="AK72" s="1023"/>
      <c r="AL72" s="1023"/>
      <c r="AM72" s="1023"/>
      <c r="AN72" s="1023"/>
      <c r="AO72" s="1023"/>
      <c r="AP72" s="1023"/>
      <c r="AQ72" s="1023"/>
      <c r="AR72" s="1023"/>
      <c r="AS72" s="1023"/>
      <c r="AT72" s="1023"/>
      <c r="AU72" s="1023"/>
      <c r="AV72" s="1023"/>
      <c r="AW72" s="1023"/>
      <c r="AX72" s="1023"/>
      <c r="AY72" s="1023"/>
      <c r="AZ72" s="1023"/>
      <c r="BA72" s="1023"/>
      <c r="BB72" s="1023"/>
      <c r="BC72" s="1023"/>
      <c r="BD72" s="1023"/>
      <c r="BE72" s="1023"/>
      <c r="BF72" s="1023"/>
      <c r="BG72" s="1023"/>
      <c r="BH72" s="1023"/>
      <c r="BI72" s="1023"/>
      <c r="BJ72" s="1023"/>
      <c r="BK72" s="1023"/>
      <c r="BL72" s="1023"/>
      <c r="BM72" s="1023"/>
      <c r="BN72" s="1023"/>
      <c r="BO72" s="1023"/>
      <c r="BP72" s="1023"/>
      <c r="BQ72" s="1023"/>
      <c r="BR72" s="1023"/>
      <c r="BS72" s="1023"/>
      <c r="BT72" s="1023"/>
      <c r="BU72" s="1023"/>
      <c r="BV72" s="1023"/>
      <c r="BW72" s="1023"/>
      <c r="BX72" s="1023"/>
      <c r="BY72" s="1023"/>
      <c r="BZ72" s="1023"/>
      <c r="CA72" s="1023"/>
      <c r="CB72" s="1023"/>
      <c r="CC72" s="1023"/>
      <c r="CD72" s="1023"/>
      <c r="CE72" s="1023"/>
      <c r="CF72" s="1023"/>
      <c r="CG72" s="1023"/>
      <c r="CH72" s="1023"/>
      <c r="CI72" s="1023"/>
      <c r="CJ72" s="1023"/>
      <c r="CK72" s="1023"/>
      <c r="CL72" s="1023"/>
      <c r="CM72" s="1023"/>
      <c r="CN72" s="1023"/>
      <c r="CO72" s="1023"/>
      <c r="CP72" s="1023"/>
      <c r="CQ72" s="1023"/>
      <c r="CR72" s="1023"/>
      <c r="CS72" s="1023"/>
      <c r="CT72" s="1023"/>
      <c r="CU72" s="1023"/>
      <c r="CV72" s="1023"/>
      <c r="CW72" s="1023"/>
      <c r="CX72" s="1023"/>
      <c r="CY72" s="1023"/>
      <c r="CZ72" s="1023"/>
      <c r="DA72" s="1024"/>
      <c r="DB72" s="1024"/>
      <c r="DC72" s="1024"/>
      <c r="DD72" s="1024"/>
      <c r="DE72" s="1024"/>
      <c r="DF72" s="1024"/>
      <c r="DG72" s="1024"/>
      <c r="DH72" s="1024"/>
      <c r="DI72" s="1024"/>
    </row>
    <row r="73" spans="1:113" s="425" customFormat="1" ht="15">
      <c r="A73" s="1048"/>
      <c r="B73" s="1049" t="s">
        <v>359</v>
      </c>
      <c r="C73" s="1031">
        <v>93</v>
      </c>
      <c r="D73" s="1041">
        <v>175</v>
      </c>
      <c r="E73" s="1032"/>
      <c r="F73" s="1032"/>
      <c r="G73" s="1033"/>
      <c r="H73" s="1033"/>
      <c r="I73" s="1034"/>
      <c r="J73" s="1034"/>
      <c r="K73" s="1034"/>
      <c r="L73" s="1034"/>
      <c r="M73" s="1034"/>
      <c r="N73" s="1034"/>
      <c r="O73" s="1034"/>
      <c r="P73" s="1034"/>
      <c r="Q73" s="1034"/>
      <c r="R73" s="1034"/>
      <c r="S73" s="1034"/>
      <c r="T73" s="1034"/>
      <c r="U73" s="1034"/>
      <c r="V73" s="1034"/>
      <c r="W73" s="1034"/>
      <c r="X73" s="1034"/>
      <c r="Y73" s="1034"/>
      <c r="Z73" s="1034"/>
      <c r="AA73" s="1034"/>
      <c r="AB73" s="1034"/>
      <c r="AC73" s="1034"/>
      <c r="AD73" s="1034"/>
      <c r="AE73" s="1034"/>
      <c r="AF73" s="1034"/>
      <c r="AG73" s="1034"/>
      <c r="AH73" s="1034"/>
      <c r="AI73" s="1034"/>
      <c r="AJ73" s="1034"/>
      <c r="AK73" s="1034"/>
      <c r="AL73" s="1034"/>
      <c r="AM73" s="1034"/>
      <c r="AN73" s="1034"/>
      <c r="AO73" s="1034"/>
      <c r="AP73" s="1034"/>
      <c r="AQ73" s="1034"/>
      <c r="AR73" s="1034"/>
      <c r="AS73" s="1034"/>
      <c r="AT73" s="1034"/>
      <c r="AU73" s="1034"/>
      <c r="AV73" s="1034"/>
      <c r="AW73" s="1034"/>
      <c r="AX73" s="1034"/>
      <c r="AY73" s="1034"/>
      <c r="AZ73" s="1034"/>
      <c r="BA73" s="1034"/>
      <c r="BB73" s="1034"/>
      <c r="BC73" s="1034"/>
      <c r="BD73" s="1034"/>
      <c r="BE73" s="1034"/>
      <c r="BF73" s="1034"/>
      <c r="BG73" s="1034"/>
      <c r="BH73" s="1034"/>
      <c r="BI73" s="1034"/>
      <c r="BJ73" s="1034"/>
      <c r="BK73" s="1034"/>
      <c r="BL73" s="1034"/>
      <c r="BM73" s="1034"/>
      <c r="BN73" s="1034"/>
      <c r="BO73" s="1034"/>
      <c r="BP73" s="1034"/>
      <c r="BQ73" s="1034"/>
      <c r="BR73" s="1034"/>
      <c r="BS73" s="1034"/>
      <c r="BT73" s="1034"/>
      <c r="BU73" s="1034"/>
      <c r="BV73" s="1034"/>
      <c r="BW73" s="1034"/>
      <c r="BX73" s="1034"/>
      <c r="BY73" s="1034"/>
      <c r="BZ73" s="1034"/>
      <c r="CA73" s="1034"/>
      <c r="CB73" s="1034"/>
      <c r="CC73" s="1034"/>
      <c r="CD73" s="1034"/>
      <c r="CE73" s="1034"/>
      <c r="CF73" s="1034"/>
      <c r="CG73" s="1034"/>
      <c r="CH73" s="1034"/>
      <c r="CI73" s="1034"/>
      <c r="CJ73" s="1034"/>
      <c r="CK73" s="1034"/>
      <c r="CL73" s="1034"/>
      <c r="CM73" s="1034"/>
      <c r="CN73" s="1034"/>
      <c r="CO73" s="1034"/>
      <c r="CP73" s="1034"/>
      <c r="CQ73" s="1034"/>
      <c r="CR73" s="1034"/>
      <c r="CS73" s="1034"/>
      <c r="CT73" s="1034"/>
      <c r="CU73" s="1034"/>
      <c r="CV73" s="1034"/>
      <c r="CW73" s="1034"/>
      <c r="CX73" s="1034"/>
      <c r="CY73" s="1034"/>
      <c r="CZ73" s="1034"/>
      <c r="DA73" s="1024"/>
      <c r="DB73" s="1024"/>
      <c r="DC73" s="1024"/>
      <c r="DD73" s="1024"/>
      <c r="DE73" s="1024"/>
      <c r="DF73" s="1024"/>
      <c r="DG73" s="1024"/>
      <c r="DH73" s="1024"/>
      <c r="DI73" s="1024"/>
    </row>
    <row r="74" spans="1:113" s="425" customFormat="1" ht="15">
      <c r="A74" s="1048"/>
      <c r="B74" s="1049" t="s">
        <v>360</v>
      </c>
      <c r="C74" s="1031">
        <v>8</v>
      </c>
      <c r="D74" s="1041">
        <v>24</v>
      </c>
      <c r="E74" s="1032"/>
      <c r="F74" s="1032"/>
      <c r="G74" s="1033"/>
      <c r="H74" s="1033"/>
      <c r="I74" s="1034"/>
      <c r="J74" s="1034"/>
      <c r="K74" s="1034"/>
      <c r="L74" s="1034"/>
      <c r="M74" s="1034"/>
      <c r="N74" s="1034"/>
      <c r="O74" s="1034"/>
      <c r="P74" s="1034"/>
      <c r="Q74" s="1034"/>
      <c r="R74" s="1034"/>
      <c r="S74" s="1034"/>
      <c r="T74" s="1034"/>
      <c r="U74" s="1034"/>
      <c r="V74" s="1034"/>
      <c r="W74" s="1034"/>
      <c r="X74" s="1034"/>
      <c r="Y74" s="1034"/>
      <c r="Z74" s="1034"/>
      <c r="AA74" s="1034"/>
      <c r="AB74" s="1034"/>
      <c r="AC74" s="1034"/>
      <c r="AD74" s="1034"/>
      <c r="AE74" s="1034"/>
      <c r="AF74" s="1034"/>
      <c r="AG74" s="1034"/>
      <c r="AH74" s="1034"/>
      <c r="AI74" s="1034"/>
      <c r="AJ74" s="1034"/>
      <c r="AK74" s="1034"/>
      <c r="AL74" s="1034"/>
      <c r="AM74" s="1034"/>
      <c r="AN74" s="1034"/>
      <c r="AO74" s="1034"/>
      <c r="AP74" s="1034"/>
      <c r="AQ74" s="1034"/>
      <c r="AR74" s="1034"/>
      <c r="AS74" s="1034"/>
      <c r="AT74" s="1034"/>
      <c r="AU74" s="1034"/>
      <c r="AV74" s="1034"/>
      <c r="AW74" s="1034"/>
      <c r="AX74" s="1034"/>
      <c r="AY74" s="1034"/>
      <c r="AZ74" s="1034"/>
      <c r="BA74" s="1034"/>
      <c r="BB74" s="1034"/>
      <c r="BC74" s="1034"/>
      <c r="BD74" s="1034"/>
      <c r="BE74" s="1034"/>
      <c r="BF74" s="1034"/>
      <c r="BG74" s="1034"/>
      <c r="BH74" s="1034"/>
      <c r="BI74" s="1034"/>
      <c r="BJ74" s="1034"/>
      <c r="BK74" s="1034"/>
      <c r="BL74" s="1034"/>
      <c r="BM74" s="1034"/>
      <c r="BN74" s="1034"/>
      <c r="BO74" s="1034"/>
      <c r="BP74" s="1034"/>
      <c r="BQ74" s="1034"/>
      <c r="BR74" s="1034"/>
      <c r="BS74" s="1034"/>
      <c r="BT74" s="1034"/>
      <c r="BU74" s="1034"/>
      <c r="BV74" s="1034"/>
      <c r="BW74" s="1034"/>
      <c r="BX74" s="1034"/>
      <c r="BY74" s="1034"/>
      <c r="BZ74" s="1034"/>
      <c r="CA74" s="1034"/>
      <c r="CB74" s="1034"/>
      <c r="CC74" s="1034"/>
      <c r="CD74" s="1034"/>
      <c r="CE74" s="1034"/>
      <c r="CF74" s="1034"/>
      <c r="CG74" s="1034"/>
      <c r="CH74" s="1034"/>
      <c r="CI74" s="1034"/>
      <c r="CJ74" s="1034"/>
      <c r="CK74" s="1034"/>
      <c r="CL74" s="1034"/>
      <c r="CM74" s="1034"/>
      <c r="CN74" s="1034"/>
      <c r="CO74" s="1034"/>
      <c r="CP74" s="1034"/>
      <c r="CQ74" s="1034"/>
      <c r="CR74" s="1034"/>
      <c r="CS74" s="1034"/>
      <c r="CT74" s="1034"/>
      <c r="CU74" s="1034"/>
      <c r="CV74" s="1034"/>
      <c r="CW74" s="1034"/>
      <c r="CX74" s="1034"/>
      <c r="CY74" s="1034"/>
      <c r="CZ74" s="1034"/>
      <c r="DA74" s="1024"/>
      <c r="DB74" s="1024"/>
      <c r="DC74" s="1024"/>
      <c r="DD74" s="1024"/>
      <c r="DE74" s="1024"/>
      <c r="DF74" s="1024"/>
      <c r="DG74" s="1024"/>
      <c r="DH74" s="1024"/>
      <c r="DI74" s="1024"/>
    </row>
    <row r="75" spans="1:113" s="425" customFormat="1" ht="15">
      <c r="A75" s="1048"/>
      <c r="B75" s="1050" t="s">
        <v>361</v>
      </c>
      <c r="C75" s="1031">
        <v>3</v>
      </c>
      <c r="D75" s="1041">
        <v>75</v>
      </c>
      <c r="E75" s="1039"/>
      <c r="F75" s="1039"/>
      <c r="G75" s="1033"/>
      <c r="H75" s="1033"/>
      <c r="I75" s="1034"/>
      <c r="J75" s="1034"/>
      <c r="K75" s="1034"/>
      <c r="L75" s="1034"/>
      <c r="M75" s="1034"/>
      <c r="N75" s="1034"/>
      <c r="O75" s="1034"/>
      <c r="P75" s="1034"/>
      <c r="Q75" s="1034"/>
      <c r="R75" s="1034"/>
      <c r="S75" s="1034"/>
      <c r="T75" s="1034"/>
      <c r="U75" s="1034"/>
      <c r="V75" s="1034"/>
      <c r="W75" s="1034"/>
      <c r="X75" s="1034"/>
      <c r="Y75" s="1034"/>
      <c r="Z75" s="1034"/>
      <c r="AA75" s="1034"/>
      <c r="AB75" s="1034"/>
      <c r="AC75" s="1034"/>
      <c r="AD75" s="1034"/>
      <c r="AE75" s="1034"/>
      <c r="AF75" s="1034"/>
      <c r="AG75" s="1034"/>
      <c r="AH75" s="1034"/>
      <c r="AI75" s="1034"/>
      <c r="AJ75" s="1034"/>
      <c r="AK75" s="1034"/>
      <c r="AL75" s="1034"/>
      <c r="AM75" s="1034"/>
      <c r="AN75" s="1034"/>
      <c r="AO75" s="1034"/>
      <c r="AP75" s="1034"/>
      <c r="AQ75" s="1034"/>
      <c r="AR75" s="1034"/>
      <c r="AS75" s="1034"/>
      <c r="AT75" s="1034"/>
      <c r="AU75" s="1034"/>
      <c r="AV75" s="1034"/>
      <c r="AW75" s="1034"/>
      <c r="AX75" s="1034"/>
      <c r="AY75" s="1034"/>
      <c r="AZ75" s="1034"/>
      <c r="BA75" s="1034"/>
      <c r="BB75" s="1034"/>
      <c r="BC75" s="1034"/>
      <c r="BD75" s="1034"/>
      <c r="BE75" s="1034"/>
      <c r="BF75" s="1034"/>
      <c r="BG75" s="1034"/>
      <c r="BH75" s="1034"/>
      <c r="BI75" s="1034"/>
      <c r="BJ75" s="1034"/>
      <c r="BK75" s="1034"/>
      <c r="BL75" s="1034"/>
      <c r="BM75" s="1034"/>
      <c r="BN75" s="1034"/>
      <c r="BO75" s="1034"/>
      <c r="BP75" s="1034"/>
      <c r="BQ75" s="1034"/>
      <c r="BR75" s="1034"/>
      <c r="BS75" s="1034"/>
      <c r="BT75" s="1034"/>
      <c r="BU75" s="1034"/>
      <c r="BV75" s="1034"/>
      <c r="BW75" s="1034"/>
      <c r="BX75" s="1034"/>
      <c r="BY75" s="1034"/>
      <c r="BZ75" s="1034"/>
      <c r="CA75" s="1034"/>
      <c r="CB75" s="1034"/>
      <c r="CC75" s="1034"/>
      <c r="CD75" s="1034"/>
      <c r="CE75" s="1034"/>
      <c r="CF75" s="1034"/>
      <c r="CG75" s="1034"/>
      <c r="CH75" s="1034"/>
      <c r="CI75" s="1034"/>
      <c r="CJ75" s="1034"/>
      <c r="CK75" s="1034"/>
      <c r="CL75" s="1034"/>
      <c r="CM75" s="1034"/>
      <c r="CN75" s="1034"/>
      <c r="CO75" s="1034"/>
      <c r="CP75" s="1034"/>
      <c r="CQ75" s="1034"/>
      <c r="CR75" s="1034"/>
      <c r="CS75" s="1034"/>
      <c r="CT75" s="1034"/>
      <c r="CU75" s="1034"/>
      <c r="CV75" s="1034"/>
      <c r="CW75" s="1034"/>
      <c r="CX75" s="1034"/>
      <c r="CY75" s="1034"/>
      <c r="CZ75" s="1034"/>
      <c r="DA75" s="1024"/>
      <c r="DB75" s="1024"/>
      <c r="DC75" s="1024"/>
      <c r="DD75" s="1024"/>
      <c r="DE75" s="1024"/>
      <c r="DF75" s="1024"/>
      <c r="DG75" s="1024"/>
      <c r="DH75" s="1024"/>
      <c r="DI75" s="1024"/>
    </row>
    <row r="76" spans="1:113" s="425" customFormat="1" ht="12.75">
      <c r="A76" s="1051"/>
      <c r="B76" s="1049" t="s">
        <v>362</v>
      </c>
      <c r="C76" s="1052"/>
      <c r="D76" s="1053"/>
      <c r="E76" s="1039"/>
      <c r="F76" s="1039"/>
      <c r="G76" s="1033"/>
      <c r="H76" s="1033"/>
      <c r="I76" s="1034"/>
      <c r="J76" s="1034"/>
      <c r="K76" s="1034"/>
      <c r="L76" s="1034"/>
      <c r="M76" s="1034"/>
      <c r="N76" s="1034"/>
      <c r="O76" s="1034"/>
      <c r="P76" s="1034"/>
      <c r="Q76" s="1034"/>
      <c r="R76" s="1034"/>
      <c r="S76" s="1034"/>
      <c r="T76" s="1034"/>
      <c r="U76" s="1034"/>
      <c r="V76" s="1034"/>
      <c r="W76" s="1034"/>
      <c r="X76" s="1034"/>
      <c r="Y76" s="1034"/>
      <c r="Z76" s="1034"/>
      <c r="AA76" s="1034"/>
      <c r="AB76" s="1034"/>
      <c r="AC76" s="1034"/>
      <c r="AD76" s="1034"/>
      <c r="AE76" s="1034"/>
      <c r="AF76" s="1034"/>
      <c r="AG76" s="1034"/>
      <c r="AH76" s="1034"/>
      <c r="AI76" s="1034"/>
      <c r="AJ76" s="1034"/>
      <c r="AK76" s="1034"/>
      <c r="AL76" s="1034"/>
      <c r="AM76" s="1034"/>
      <c r="AN76" s="1034"/>
      <c r="AO76" s="1034"/>
      <c r="AP76" s="1034"/>
      <c r="AQ76" s="1034"/>
      <c r="AR76" s="1034"/>
      <c r="AS76" s="1034"/>
      <c r="AT76" s="1034"/>
      <c r="AU76" s="1034"/>
      <c r="AV76" s="1034"/>
      <c r="AW76" s="1034"/>
      <c r="AX76" s="1034"/>
      <c r="AY76" s="1034"/>
      <c r="AZ76" s="1034"/>
      <c r="BA76" s="1034"/>
      <c r="BB76" s="1034"/>
      <c r="BC76" s="1034"/>
      <c r="BD76" s="1034"/>
      <c r="BE76" s="1034"/>
      <c r="BF76" s="1034"/>
      <c r="BG76" s="1034"/>
      <c r="BH76" s="1034"/>
      <c r="BI76" s="1034"/>
      <c r="BJ76" s="1034"/>
      <c r="BK76" s="1034"/>
      <c r="BL76" s="1034"/>
      <c r="BM76" s="1034"/>
      <c r="BN76" s="1034"/>
      <c r="BO76" s="1034"/>
      <c r="BP76" s="1034"/>
      <c r="BQ76" s="1034"/>
      <c r="BR76" s="1034"/>
      <c r="BS76" s="1034"/>
      <c r="BT76" s="1034"/>
      <c r="BU76" s="1034"/>
      <c r="BV76" s="1034"/>
      <c r="BW76" s="1034"/>
      <c r="BX76" s="1034"/>
      <c r="BY76" s="1034"/>
      <c r="BZ76" s="1034"/>
      <c r="CA76" s="1034"/>
      <c r="CB76" s="1034"/>
      <c r="CC76" s="1034"/>
      <c r="CD76" s="1034"/>
      <c r="CE76" s="1034"/>
      <c r="CF76" s="1034"/>
      <c r="CG76" s="1034"/>
      <c r="CH76" s="1034"/>
      <c r="CI76" s="1034"/>
      <c r="CJ76" s="1034"/>
      <c r="CK76" s="1034"/>
      <c r="CL76" s="1034"/>
      <c r="CM76" s="1034"/>
      <c r="CN76" s="1034"/>
      <c r="CO76" s="1034"/>
      <c r="CP76" s="1034"/>
      <c r="CQ76" s="1034"/>
      <c r="CR76" s="1034"/>
      <c r="CS76" s="1034"/>
      <c r="CT76" s="1034"/>
      <c r="CU76" s="1034"/>
      <c r="CV76" s="1034"/>
      <c r="CW76" s="1034"/>
      <c r="CX76" s="1034"/>
      <c r="CY76" s="1034"/>
      <c r="CZ76" s="1034"/>
      <c r="DA76" s="1024"/>
      <c r="DB76" s="1024"/>
      <c r="DC76" s="1024"/>
      <c r="DD76" s="1024"/>
      <c r="DE76" s="1024"/>
      <c r="DF76" s="1024"/>
      <c r="DG76" s="1024"/>
      <c r="DH76" s="1024"/>
      <c r="DI76" s="1024"/>
    </row>
    <row r="77" spans="3:6" s="425" customFormat="1" ht="15.75">
      <c r="C77" s="1054" t="s">
        <v>255</v>
      </c>
      <c r="D77" s="1055">
        <f>SUM(D72+D68+D64+D61+D54+D47+D37+D27+D17+D7)</f>
        <v>4804.5</v>
      </c>
      <c r="E77" s="1056">
        <f>D77/2пп!K63</f>
        <v>1601.5</v>
      </c>
      <c r="F77" s="1056">
        <f>D77/'5ОР '!C6</f>
        <v>1601.5</v>
      </c>
    </row>
  </sheetData>
  <sheetProtection password="CC31" sheet="1"/>
  <mergeCells count="109">
    <mergeCell ref="C3:D4"/>
    <mergeCell ref="E3:F4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CC4:CD4"/>
    <mergeCell ref="CE4:CF4"/>
    <mergeCell ref="CG4:CH4"/>
    <mergeCell ref="CI4:CJ4"/>
    <mergeCell ref="CK4:CL4"/>
    <mergeCell ref="CM4:CN4"/>
    <mergeCell ref="CO4:CP4"/>
    <mergeCell ref="CQ4:CR4"/>
    <mergeCell ref="CS4:CT4"/>
    <mergeCell ref="CU4:CV4"/>
    <mergeCell ref="CW4:CX4"/>
    <mergeCell ref="CY4:CZ4"/>
    <mergeCell ref="A7:A16"/>
    <mergeCell ref="A17:A26"/>
    <mergeCell ref="A27:A36"/>
    <mergeCell ref="A37:A46"/>
    <mergeCell ref="A47:A53"/>
    <mergeCell ref="A54:A60"/>
    <mergeCell ref="A61:A63"/>
    <mergeCell ref="A64:A67"/>
    <mergeCell ref="A68:A71"/>
  </mergeCells>
  <printOptions horizontalCentered="1" verticalCentered="1"/>
  <pageMargins left="0.43333333333333335" right="0.39375" top="0.2361111111111111" bottom="0.39375" header="0.5118055555555555" footer="0.5118055555555555"/>
  <pageSetup horizontalDpi="300" verticalDpi="300" orientation="portrait" pageOrder="overThenDown" paperSize="9" scale="67"/>
  <colBreaks count="6" manualBreakCount="6">
    <brk id="18" max="65535" man="1"/>
    <brk id="32" max="65535" man="1"/>
    <brk id="46" max="65535" man="1"/>
    <brk id="60" max="65535" man="1"/>
    <brk id="76" max="65535" man="1"/>
    <brk id="9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I77"/>
  <sheetViews>
    <sheetView zoomScale="86" zoomScaleNormal="86" zoomScaleSheetLayoutView="100" workbookViewId="0" topLeftCell="A1">
      <pane xSplit="2" topLeftCell="C1" activePane="topRight" state="frozen"/>
      <selection pane="topLeft" activeCell="A1" sqref="A1"/>
      <selection pane="topRight" activeCell="K21" sqref="K21"/>
    </sheetView>
  </sheetViews>
  <sheetFormatPr defaultColWidth="9.00390625" defaultRowHeight="12.75"/>
  <cols>
    <col min="1" max="1" width="3.75390625" style="0" customWidth="1"/>
    <col min="2" max="2" width="69.375" style="0" customWidth="1"/>
    <col min="3" max="3" width="18.75390625" style="982" customWidth="1"/>
    <col min="4" max="4" width="18.25390625" style="983" customWidth="1"/>
    <col min="5" max="5" width="13.25390625" style="0" customWidth="1"/>
    <col min="6" max="6" width="12.75390625" style="0" customWidth="1"/>
    <col min="7" max="88" width="8.75390625" style="0" customWidth="1"/>
  </cols>
  <sheetData>
    <row r="1" spans="1:6" s="989" customFormat="1" ht="23.25" customHeight="1">
      <c r="A1" s="984" t="s">
        <v>363</v>
      </c>
      <c r="B1" s="987"/>
      <c r="C1" s="986"/>
      <c r="D1" s="987"/>
      <c r="E1" s="1057"/>
      <c r="F1" s="988" t="s">
        <v>364</v>
      </c>
    </row>
    <row r="2" spans="1:5" s="989" customFormat="1" ht="16.5" customHeight="1">
      <c r="A2" s="990"/>
      <c r="B2" s="991">
        <f>2пп!B2</f>
        <v>0</v>
      </c>
      <c r="C2" s="992" t="str">
        <f>2пп!K2</f>
        <v>2011-2012 н.р.</v>
      </c>
      <c r="D2" s="993"/>
      <c r="E2" s="994"/>
    </row>
    <row r="3" spans="1:104" s="1001" customFormat="1" ht="10.5" customHeight="1">
      <c r="A3" s="995"/>
      <c r="B3" s="996"/>
      <c r="C3" s="1058" t="s">
        <v>255</v>
      </c>
      <c r="D3" s="1058"/>
      <c r="E3" s="998" t="s">
        <v>323</v>
      </c>
      <c r="F3" s="998"/>
      <c r="G3" s="999"/>
      <c r="H3" s="999"/>
      <c r="I3" s="999"/>
      <c r="J3" s="999"/>
      <c r="K3" s="999"/>
      <c r="L3" s="999"/>
      <c r="M3" s="999"/>
      <c r="N3" s="999"/>
      <c r="O3" s="999"/>
      <c r="P3" s="999"/>
      <c r="Q3" s="999"/>
      <c r="R3" s="999"/>
      <c r="S3" s="999"/>
      <c r="T3" s="999"/>
      <c r="U3" s="999"/>
      <c r="V3" s="999"/>
      <c r="W3" s="999"/>
      <c r="X3" s="999"/>
      <c r="Y3" s="999"/>
      <c r="Z3" s="999"/>
      <c r="AA3" s="999"/>
      <c r="AB3" s="999"/>
      <c r="AC3" s="999"/>
      <c r="AD3" s="999"/>
      <c r="AE3" s="999"/>
      <c r="AF3" s="999"/>
      <c r="AG3" s="999"/>
      <c r="AH3" s="999"/>
      <c r="AI3" s="999"/>
      <c r="AJ3" s="999"/>
      <c r="AK3" s="999"/>
      <c r="AL3" s="999"/>
      <c r="AM3" s="999"/>
      <c r="AN3" s="999"/>
      <c r="AO3" s="999"/>
      <c r="AP3" s="999"/>
      <c r="AQ3" s="999"/>
      <c r="AR3" s="999"/>
      <c r="AS3" s="999"/>
      <c r="AT3" s="999"/>
      <c r="AU3" s="999"/>
      <c r="AV3" s="999"/>
      <c r="AW3" s="999"/>
      <c r="AX3" s="999"/>
      <c r="AY3" s="999"/>
      <c r="AZ3" s="999"/>
      <c r="BA3" s="999"/>
      <c r="BB3" s="999"/>
      <c r="BC3" s="999"/>
      <c r="BD3" s="999"/>
      <c r="BE3" s="999"/>
      <c r="BF3" s="999"/>
      <c r="BG3" s="999"/>
      <c r="BH3" s="999"/>
      <c r="BI3" s="999"/>
      <c r="BJ3" s="999"/>
      <c r="BK3" s="999"/>
      <c r="BL3" s="999"/>
      <c r="BM3" s="999"/>
      <c r="BN3" s="999"/>
      <c r="BO3" s="999"/>
      <c r="BP3" s="999"/>
      <c r="BQ3" s="999"/>
      <c r="BR3" s="999"/>
      <c r="BS3" s="999"/>
      <c r="BT3" s="999"/>
      <c r="BU3" s="999"/>
      <c r="BV3" s="999"/>
      <c r="BW3" s="999"/>
      <c r="BX3" s="999"/>
      <c r="BY3" s="999"/>
      <c r="BZ3" s="999"/>
      <c r="CA3" s="999"/>
      <c r="CB3" s="999"/>
      <c r="CC3" s="999"/>
      <c r="CD3" s="999"/>
      <c r="CE3" s="999"/>
      <c r="CF3" s="999"/>
      <c r="CG3" s="999"/>
      <c r="CH3" s="999"/>
      <c r="CI3" s="999"/>
      <c r="CJ3" s="999"/>
      <c r="CK3" s="999"/>
      <c r="CL3" s="999"/>
      <c r="CM3" s="999"/>
      <c r="CN3" s="999"/>
      <c r="CO3" s="999"/>
      <c r="CP3" s="999"/>
      <c r="CQ3" s="999"/>
      <c r="CR3" s="999"/>
      <c r="CS3" s="999"/>
      <c r="CT3" s="999"/>
      <c r="CU3" s="999"/>
      <c r="CV3" s="999"/>
      <c r="CW3" s="999"/>
      <c r="CX3" s="999"/>
      <c r="CY3" s="999"/>
      <c r="CZ3" s="999"/>
    </row>
    <row r="4" spans="1:104" s="1007" customFormat="1" ht="24" customHeight="1">
      <c r="A4" s="1002"/>
      <c r="B4" s="1003"/>
      <c r="C4" s="1058"/>
      <c r="D4" s="1058"/>
      <c r="E4" s="998"/>
      <c r="F4" s="998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  <c r="R4" s="1004"/>
      <c r="S4" s="1004"/>
      <c r="T4" s="1004"/>
      <c r="U4" s="1004"/>
      <c r="V4" s="1004"/>
      <c r="W4" s="1059"/>
      <c r="X4" s="1059"/>
      <c r="Y4" s="1059"/>
      <c r="Z4" s="1059"/>
      <c r="AA4" s="1059"/>
      <c r="AB4" s="1059"/>
      <c r="AC4" s="1059"/>
      <c r="AD4" s="1059"/>
      <c r="AE4" s="1059"/>
      <c r="AF4" s="1059"/>
      <c r="AG4" s="1059"/>
      <c r="AH4" s="1059"/>
      <c r="AI4" s="1059"/>
      <c r="AJ4" s="1059"/>
      <c r="AK4" s="1059"/>
      <c r="AL4" s="1059"/>
      <c r="AM4" s="1059"/>
      <c r="AN4" s="1059"/>
      <c r="AO4" s="1059"/>
      <c r="AP4" s="1059"/>
      <c r="AQ4" s="1059"/>
      <c r="AR4" s="1059"/>
      <c r="AS4" s="1059"/>
      <c r="AT4" s="1059"/>
      <c r="AU4" s="1059"/>
      <c r="AV4" s="1059"/>
      <c r="AW4" s="1059"/>
      <c r="AX4" s="1059"/>
      <c r="AY4" s="1059"/>
      <c r="AZ4" s="1059"/>
      <c r="BA4" s="1059"/>
      <c r="BB4" s="1059"/>
      <c r="BC4" s="1059"/>
      <c r="BD4" s="1059"/>
      <c r="BE4" s="1059"/>
      <c r="BF4" s="1059"/>
      <c r="BG4" s="1059"/>
      <c r="BH4" s="1059"/>
      <c r="BI4" s="1059"/>
      <c r="BJ4" s="1059"/>
      <c r="BK4" s="1059"/>
      <c r="BL4" s="1059"/>
      <c r="BM4" s="1059"/>
      <c r="BN4" s="1059"/>
      <c r="BO4" s="1059"/>
      <c r="BP4" s="1059"/>
      <c r="BQ4" s="1059"/>
      <c r="BR4" s="1059"/>
      <c r="BS4" s="1059"/>
      <c r="BT4" s="1059"/>
      <c r="BU4" s="1059"/>
      <c r="BV4" s="1059"/>
      <c r="BW4" s="1059"/>
      <c r="BX4" s="1059"/>
      <c r="BY4" s="1059"/>
      <c r="BZ4" s="1059"/>
      <c r="CA4" s="1059"/>
      <c r="CB4" s="1059"/>
      <c r="CC4" s="1059"/>
      <c r="CD4" s="1059"/>
      <c r="CE4" s="1059"/>
      <c r="CF4" s="1059"/>
      <c r="CG4" s="1059"/>
      <c r="CH4" s="1059"/>
      <c r="CI4" s="1059"/>
      <c r="CJ4" s="1059"/>
      <c r="CK4" s="1059"/>
      <c r="CL4" s="1059"/>
      <c r="CM4" s="1059"/>
      <c r="CN4" s="1059"/>
      <c r="CO4" s="1059"/>
      <c r="CP4" s="1059"/>
      <c r="CQ4" s="1059"/>
      <c r="CR4" s="1059"/>
      <c r="CS4" s="1059"/>
      <c r="CT4" s="1059"/>
      <c r="CU4" s="1059"/>
      <c r="CV4" s="1059"/>
      <c r="CW4" s="1059"/>
      <c r="CX4" s="1059"/>
      <c r="CY4" s="1059"/>
      <c r="CZ4" s="1059"/>
    </row>
    <row r="5" spans="1:104" s="1013" customFormat="1" ht="34.5" customHeight="1">
      <c r="A5" s="936" t="s">
        <v>230</v>
      </c>
      <c r="B5" s="1008" t="s">
        <v>324</v>
      </c>
      <c r="C5" s="1009" t="s">
        <v>325</v>
      </c>
      <c r="D5" s="1060" t="s">
        <v>326</v>
      </c>
      <c r="E5" s="1010" t="s">
        <v>327</v>
      </c>
      <c r="F5" s="1010" t="s">
        <v>328</v>
      </c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1"/>
      <c r="Y5" s="1011"/>
      <c r="Z5" s="1011"/>
      <c r="AA5" s="1011"/>
      <c r="AB5" s="1011"/>
      <c r="AC5" s="1011"/>
      <c r="AD5" s="1011"/>
      <c r="AE5" s="1011"/>
      <c r="AF5" s="1011"/>
      <c r="AG5" s="1011"/>
      <c r="AH5" s="1011"/>
      <c r="AI5" s="1011"/>
      <c r="AJ5" s="1011"/>
      <c r="AK5" s="1011"/>
      <c r="AL5" s="1011"/>
      <c r="AM5" s="1011"/>
      <c r="AN5" s="1011"/>
      <c r="AO5" s="1011"/>
      <c r="AP5" s="1011"/>
      <c r="AQ5" s="1011"/>
      <c r="AR5" s="1011"/>
      <c r="AS5" s="1011"/>
      <c r="AT5" s="1011"/>
      <c r="AU5" s="1011"/>
      <c r="AV5" s="1011"/>
      <c r="AW5" s="1011"/>
      <c r="AX5" s="1011"/>
      <c r="AY5" s="1011"/>
      <c r="AZ5" s="1011"/>
      <c r="BA5" s="1011"/>
      <c r="BB5" s="1011"/>
      <c r="BC5" s="1011"/>
      <c r="BD5" s="1011"/>
      <c r="BE5" s="1011"/>
      <c r="BF5" s="1011"/>
      <c r="BG5" s="1011"/>
      <c r="BH5" s="1011"/>
      <c r="BI5" s="1011"/>
      <c r="BJ5" s="1011"/>
      <c r="BK5" s="1011"/>
      <c r="BL5" s="1011"/>
      <c r="BM5" s="1011"/>
      <c r="BN5" s="1011"/>
      <c r="BO5" s="1011"/>
      <c r="BP5" s="1011"/>
      <c r="BQ5" s="1011"/>
      <c r="BR5" s="1011"/>
      <c r="BS5" s="1011"/>
      <c r="BT5" s="1011"/>
      <c r="BU5" s="1011"/>
      <c r="BV5" s="1011"/>
      <c r="BW5" s="1011"/>
      <c r="BX5" s="1011"/>
      <c r="BY5" s="1011"/>
      <c r="BZ5" s="1011"/>
      <c r="CA5" s="1011"/>
      <c r="CB5" s="1011"/>
      <c r="CC5" s="1011"/>
      <c r="CD5" s="1011"/>
      <c r="CE5" s="1011"/>
      <c r="CF5" s="1011"/>
      <c r="CG5" s="1011"/>
      <c r="CH5" s="1011"/>
      <c r="CI5" s="1011"/>
      <c r="CJ5" s="1011"/>
      <c r="CK5" s="1011"/>
      <c r="CL5" s="1011"/>
      <c r="CM5" s="1011"/>
      <c r="CN5" s="1011"/>
      <c r="CO5" s="1011"/>
      <c r="CP5" s="1011"/>
      <c r="CQ5" s="1011"/>
      <c r="CR5" s="1011"/>
      <c r="CS5" s="1011"/>
      <c r="CT5" s="1011"/>
      <c r="CU5" s="1011"/>
      <c r="CV5" s="1011"/>
      <c r="CW5" s="1011"/>
      <c r="CX5" s="1011"/>
      <c r="CY5" s="1011"/>
      <c r="CZ5" s="1011"/>
    </row>
    <row r="6" spans="1:104" s="1013" customFormat="1" ht="11.25">
      <c r="A6" s="1014">
        <v>1</v>
      </c>
      <c r="B6" s="1014">
        <v>2</v>
      </c>
      <c r="C6" s="1015">
        <v>3</v>
      </c>
      <c r="D6" s="1061">
        <v>4</v>
      </c>
      <c r="E6" s="1016">
        <v>3</v>
      </c>
      <c r="F6" s="1016">
        <v>4</v>
      </c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  <c r="X6" s="1017"/>
      <c r="Y6" s="1017"/>
      <c r="Z6" s="1017"/>
      <c r="AA6" s="1017"/>
      <c r="AB6" s="1017"/>
      <c r="AC6" s="1017"/>
      <c r="AD6" s="1017"/>
      <c r="AE6" s="1017"/>
      <c r="AF6" s="1017"/>
      <c r="AG6" s="1017"/>
      <c r="AH6" s="1017"/>
      <c r="AI6" s="1017"/>
      <c r="AJ6" s="1017"/>
      <c r="AK6" s="1017"/>
      <c r="AL6" s="1017"/>
      <c r="AM6" s="1017"/>
      <c r="AN6" s="1017"/>
      <c r="AO6" s="1017"/>
      <c r="AP6" s="1017"/>
      <c r="AQ6" s="1017"/>
      <c r="AR6" s="1017"/>
      <c r="AS6" s="1017"/>
      <c r="AT6" s="1017"/>
      <c r="AU6" s="1017"/>
      <c r="AV6" s="1017"/>
      <c r="AW6" s="1017"/>
      <c r="AX6" s="1017"/>
      <c r="AY6" s="1017"/>
      <c r="AZ6" s="1017"/>
      <c r="BA6" s="1017"/>
      <c r="BB6" s="1017"/>
      <c r="BC6" s="1017"/>
      <c r="BD6" s="1017"/>
      <c r="BE6" s="1017"/>
      <c r="BF6" s="1017"/>
      <c r="BG6" s="1017"/>
      <c r="BH6" s="1017"/>
      <c r="BI6" s="1017"/>
      <c r="BJ6" s="1017"/>
      <c r="BK6" s="1017"/>
      <c r="BL6" s="1017"/>
      <c r="BM6" s="1017"/>
      <c r="BN6" s="1017"/>
      <c r="BO6" s="1017"/>
      <c r="BP6" s="1017"/>
      <c r="BQ6" s="1017"/>
      <c r="BR6" s="1017"/>
      <c r="BS6" s="1017"/>
      <c r="BT6" s="1017"/>
      <c r="BU6" s="1017"/>
      <c r="BV6" s="1017"/>
      <c r="BW6" s="1017"/>
      <c r="BX6" s="1017"/>
      <c r="BY6" s="1017"/>
      <c r="BZ6" s="1017"/>
      <c r="CA6" s="1017"/>
      <c r="CB6" s="1017"/>
      <c r="CC6" s="1017"/>
      <c r="CD6" s="1017"/>
      <c r="CE6" s="1017"/>
      <c r="CF6" s="1017"/>
      <c r="CG6" s="1017"/>
      <c r="CH6" s="1017"/>
      <c r="CI6" s="1017"/>
      <c r="CJ6" s="1017"/>
      <c r="CK6" s="1017"/>
      <c r="CL6" s="1017"/>
      <c r="CM6" s="1017"/>
      <c r="CN6" s="1017"/>
      <c r="CO6" s="1017"/>
      <c r="CP6" s="1017"/>
      <c r="CQ6" s="1017"/>
      <c r="CR6" s="1017"/>
      <c r="CS6" s="1017"/>
      <c r="CT6" s="1017"/>
      <c r="CU6" s="1017"/>
      <c r="CV6" s="1017"/>
      <c r="CW6" s="1017"/>
      <c r="CX6" s="1017"/>
      <c r="CY6" s="1017"/>
      <c r="CZ6" s="1017"/>
    </row>
    <row r="7" spans="1:113" s="425" customFormat="1" ht="12.75">
      <c r="A7" s="484">
        <v>1</v>
      </c>
      <c r="B7" s="673" t="s">
        <v>365</v>
      </c>
      <c r="C7" s="1062">
        <f>SUM(C15:C16,C8)</f>
        <v>0</v>
      </c>
      <c r="D7" s="1063">
        <f>SUM(D15:D16,D8)</f>
        <v>0</v>
      </c>
      <c r="E7" s="1064" t="e">
        <f>D7/3сп!K41</f>
        <v>#DIV/0!</v>
      </c>
      <c r="F7" s="1064" t="e">
        <f>D7/'5ОР '!D6</f>
        <v>#DIV/0!</v>
      </c>
      <c r="G7" s="1022"/>
      <c r="H7" s="1022"/>
      <c r="I7" s="1022"/>
      <c r="J7" s="1022"/>
      <c r="K7" s="1022"/>
      <c r="L7" s="1022"/>
      <c r="M7" s="1022"/>
      <c r="N7" s="1022"/>
      <c r="O7" s="1022"/>
      <c r="P7" s="1022"/>
      <c r="Q7" s="1022"/>
      <c r="R7" s="1022"/>
      <c r="S7" s="1022"/>
      <c r="T7" s="1022"/>
      <c r="U7" s="1022"/>
      <c r="V7" s="1022"/>
      <c r="W7" s="1022"/>
      <c r="X7" s="1022"/>
      <c r="Y7" s="1022"/>
      <c r="Z7" s="1022"/>
      <c r="AA7" s="1022"/>
      <c r="AB7" s="1022"/>
      <c r="AC7" s="1022"/>
      <c r="AD7" s="1022"/>
      <c r="AE7" s="1022"/>
      <c r="AF7" s="1022"/>
      <c r="AG7" s="1022"/>
      <c r="AH7" s="1022"/>
      <c r="AI7" s="1022"/>
      <c r="AJ7" s="1022"/>
      <c r="AK7" s="1022"/>
      <c r="AL7" s="1022"/>
      <c r="AM7" s="1022"/>
      <c r="AN7" s="1022"/>
      <c r="AO7" s="1022"/>
      <c r="AP7" s="1022"/>
      <c r="AQ7" s="1022"/>
      <c r="AR7" s="1022"/>
      <c r="AS7" s="1022"/>
      <c r="AT7" s="1022"/>
      <c r="AU7" s="1022"/>
      <c r="AV7" s="1022"/>
      <c r="AW7" s="1022"/>
      <c r="AX7" s="1022"/>
      <c r="AY7" s="1022"/>
      <c r="AZ7" s="1022"/>
      <c r="BA7" s="1022"/>
      <c r="BB7" s="1022"/>
      <c r="BC7" s="1022"/>
      <c r="BD7" s="1022"/>
      <c r="BE7" s="1022"/>
      <c r="BF7" s="1022"/>
      <c r="BG7" s="1022"/>
      <c r="BH7" s="1022"/>
      <c r="BI7" s="1022"/>
      <c r="BJ7" s="1022"/>
      <c r="BK7" s="1022"/>
      <c r="BL7" s="1022"/>
      <c r="BM7" s="1022"/>
      <c r="BN7" s="1022"/>
      <c r="BO7" s="1022"/>
      <c r="BP7" s="1022"/>
      <c r="BQ7" s="1022"/>
      <c r="BR7" s="1022"/>
      <c r="BS7" s="1022"/>
      <c r="BT7" s="1022"/>
      <c r="BU7" s="1022"/>
      <c r="BV7" s="1022"/>
      <c r="BW7" s="1022"/>
      <c r="BX7" s="1022"/>
      <c r="BY7" s="1022"/>
      <c r="BZ7" s="1022"/>
      <c r="CA7" s="1022"/>
      <c r="CB7" s="1022"/>
      <c r="CC7" s="1022"/>
      <c r="CD7" s="1022"/>
      <c r="CE7" s="1022"/>
      <c r="CF7" s="1022"/>
      <c r="CG7" s="1022"/>
      <c r="CH7" s="1022"/>
      <c r="CI7" s="1022"/>
      <c r="CJ7" s="1022"/>
      <c r="CK7" s="1022"/>
      <c r="CL7" s="1022"/>
      <c r="CM7" s="1022"/>
      <c r="CN7" s="1022"/>
      <c r="CO7" s="1022"/>
      <c r="CP7" s="1022"/>
      <c r="CQ7" s="1022"/>
      <c r="CR7" s="1022"/>
      <c r="CS7" s="1022"/>
      <c r="CT7" s="1022"/>
      <c r="CU7" s="1022"/>
      <c r="CV7" s="1022"/>
      <c r="CW7" s="1022"/>
      <c r="CX7" s="1022"/>
      <c r="CY7" s="1022"/>
      <c r="CZ7" s="1022"/>
      <c r="DA7" s="1024"/>
      <c r="DB7" s="1024"/>
      <c r="DC7" s="1024"/>
      <c r="DD7" s="1024"/>
      <c r="DE7" s="1024"/>
      <c r="DF7" s="1024"/>
      <c r="DG7" s="1024"/>
      <c r="DH7" s="1024"/>
      <c r="DI7" s="1024"/>
    </row>
    <row r="8" spans="1:113" s="425" customFormat="1" ht="12.75">
      <c r="A8" s="484"/>
      <c r="B8" s="1025" t="s">
        <v>330</v>
      </c>
      <c r="C8" s="1065">
        <f>SUM(C9:C14)</f>
        <v>0</v>
      </c>
      <c r="D8" s="1066">
        <f>SUM(D9:D14)</f>
        <v>0</v>
      </c>
      <c r="E8" s="1064" t="e">
        <f>D8/3сп!K41</f>
        <v>#DIV/0!</v>
      </c>
      <c r="F8" s="1064" t="e">
        <f>D8/'5ОР '!D6</f>
        <v>#DIV/0!</v>
      </c>
      <c r="G8" s="1028"/>
      <c r="H8" s="1028"/>
      <c r="I8" s="1028"/>
      <c r="J8" s="1028"/>
      <c r="K8" s="1028"/>
      <c r="L8" s="1028"/>
      <c r="M8" s="1028"/>
      <c r="N8" s="1028"/>
      <c r="O8" s="1028"/>
      <c r="P8" s="1028"/>
      <c r="Q8" s="1028"/>
      <c r="R8" s="1028"/>
      <c r="S8" s="1028"/>
      <c r="T8" s="1028"/>
      <c r="U8" s="1028"/>
      <c r="V8" s="1028"/>
      <c r="W8" s="1028"/>
      <c r="X8" s="1028"/>
      <c r="Y8" s="1028"/>
      <c r="Z8" s="1028"/>
      <c r="AA8" s="1028"/>
      <c r="AB8" s="1028"/>
      <c r="AC8" s="1028"/>
      <c r="AD8" s="1028"/>
      <c r="AE8" s="1028"/>
      <c r="AF8" s="1028"/>
      <c r="AG8" s="1028"/>
      <c r="AH8" s="1028"/>
      <c r="AI8" s="1028"/>
      <c r="AJ8" s="1028"/>
      <c r="AK8" s="1028"/>
      <c r="AL8" s="1028"/>
      <c r="AM8" s="1028"/>
      <c r="AN8" s="1028"/>
      <c r="AO8" s="1028"/>
      <c r="AP8" s="1028"/>
      <c r="AQ8" s="1028"/>
      <c r="AR8" s="1028"/>
      <c r="AS8" s="1028"/>
      <c r="AT8" s="1028"/>
      <c r="AU8" s="1028"/>
      <c r="AV8" s="1028"/>
      <c r="AW8" s="1028"/>
      <c r="AX8" s="1028"/>
      <c r="AY8" s="1028"/>
      <c r="AZ8" s="1028"/>
      <c r="BA8" s="1028"/>
      <c r="BB8" s="1028"/>
      <c r="BC8" s="1028"/>
      <c r="BD8" s="1028"/>
      <c r="BE8" s="1028"/>
      <c r="BF8" s="1028"/>
      <c r="BG8" s="1028"/>
      <c r="BH8" s="1028"/>
      <c r="BI8" s="1028"/>
      <c r="BJ8" s="1028"/>
      <c r="BK8" s="1028"/>
      <c r="BL8" s="1028"/>
      <c r="BM8" s="1028"/>
      <c r="BN8" s="1028"/>
      <c r="BO8" s="1028"/>
      <c r="BP8" s="1028"/>
      <c r="BQ8" s="1028"/>
      <c r="BR8" s="1028"/>
      <c r="BS8" s="1028"/>
      <c r="BT8" s="1028"/>
      <c r="BU8" s="1028"/>
      <c r="BV8" s="1028"/>
      <c r="BW8" s="1028"/>
      <c r="BX8" s="1028"/>
      <c r="BY8" s="1028"/>
      <c r="BZ8" s="1028"/>
      <c r="CA8" s="1028"/>
      <c r="CB8" s="1028"/>
      <c r="CC8" s="1028"/>
      <c r="CD8" s="1028"/>
      <c r="CE8" s="1028"/>
      <c r="CF8" s="1028"/>
      <c r="CG8" s="1028"/>
      <c r="CH8" s="1028"/>
      <c r="CI8" s="1028"/>
      <c r="CJ8" s="1028"/>
      <c r="CK8" s="1028"/>
      <c r="CL8" s="1028"/>
      <c r="CM8" s="1028"/>
      <c r="CN8" s="1028"/>
      <c r="CO8" s="1028"/>
      <c r="CP8" s="1028"/>
      <c r="CQ8" s="1028"/>
      <c r="CR8" s="1028"/>
      <c r="CS8" s="1028"/>
      <c r="CT8" s="1028"/>
      <c r="CU8" s="1028"/>
      <c r="CV8" s="1028"/>
      <c r="CW8" s="1028"/>
      <c r="CX8" s="1028"/>
      <c r="CY8" s="1028"/>
      <c r="CZ8" s="1028"/>
      <c r="DA8" s="1024"/>
      <c r="DB8" s="1024"/>
      <c r="DC8" s="1024"/>
      <c r="DD8" s="1024"/>
      <c r="DE8" s="1024"/>
      <c r="DF8" s="1024"/>
      <c r="DG8" s="1024"/>
      <c r="DH8" s="1024"/>
      <c r="DI8" s="1024"/>
    </row>
    <row r="9" spans="1:113" s="425" customFormat="1" ht="12.75">
      <c r="A9" s="484"/>
      <c r="B9" s="1030" t="s">
        <v>331</v>
      </c>
      <c r="C9" s="1031"/>
      <c r="D9" s="1031"/>
      <c r="E9" s="1067"/>
      <c r="F9" s="1067"/>
      <c r="G9" s="1033"/>
      <c r="H9" s="1033"/>
      <c r="I9" s="1033"/>
      <c r="J9" s="1033"/>
      <c r="K9" s="1033"/>
      <c r="L9" s="1033"/>
      <c r="M9" s="1033"/>
      <c r="N9" s="1033"/>
      <c r="O9" s="1033"/>
      <c r="P9" s="1033"/>
      <c r="Q9" s="1033"/>
      <c r="R9" s="1033"/>
      <c r="S9" s="1033"/>
      <c r="T9" s="1033"/>
      <c r="U9" s="1033"/>
      <c r="V9" s="1033"/>
      <c r="W9" s="1033"/>
      <c r="X9" s="1033"/>
      <c r="Y9" s="1033"/>
      <c r="Z9" s="1033"/>
      <c r="AA9" s="1033"/>
      <c r="AB9" s="1033"/>
      <c r="AC9" s="1033"/>
      <c r="AD9" s="1033"/>
      <c r="AE9" s="1033"/>
      <c r="AF9" s="1033"/>
      <c r="AG9" s="1033"/>
      <c r="AH9" s="1033"/>
      <c r="AI9" s="1033"/>
      <c r="AJ9" s="1033"/>
      <c r="AK9" s="1033"/>
      <c r="AL9" s="1033"/>
      <c r="AM9" s="1033"/>
      <c r="AN9" s="1033"/>
      <c r="AO9" s="1033"/>
      <c r="AP9" s="1033"/>
      <c r="AQ9" s="1033"/>
      <c r="AR9" s="1033"/>
      <c r="AS9" s="1033"/>
      <c r="AT9" s="1033"/>
      <c r="AU9" s="1033"/>
      <c r="AV9" s="1033"/>
      <c r="AW9" s="1033"/>
      <c r="AX9" s="1033"/>
      <c r="AY9" s="1033"/>
      <c r="AZ9" s="1033"/>
      <c r="BA9" s="1033"/>
      <c r="BB9" s="1033"/>
      <c r="BC9" s="1033"/>
      <c r="BD9" s="1033"/>
      <c r="BE9" s="1033"/>
      <c r="BF9" s="1033"/>
      <c r="BG9" s="1033"/>
      <c r="BH9" s="1033"/>
      <c r="BI9" s="1033"/>
      <c r="BJ9" s="1033"/>
      <c r="BK9" s="1033"/>
      <c r="BL9" s="1033"/>
      <c r="BM9" s="1033"/>
      <c r="BN9" s="1033"/>
      <c r="BO9" s="1033"/>
      <c r="BP9" s="1033"/>
      <c r="BQ9" s="1033"/>
      <c r="BR9" s="1033"/>
      <c r="BS9" s="1033"/>
      <c r="BT9" s="1033"/>
      <c r="BU9" s="1033"/>
      <c r="BV9" s="1033"/>
      <c r="BW9" s="1033"/>
      <c r="BX9" s="1033"/>
      <c r="BY9" s="1033"/>
      <c r="BZ9" s="1033"/>
      <c r="CA9" s="1033"/>
      <c r="CB9" s="1033"/>
      <c r="CC9" s="1033"/>
      <c r="CD9" s="1033"/>
      <c r="CE9" s="1033"/>
      <c r="CF9" s="1033"/>
      <c r="CG9" s="1033"/>
      <c r="CH9" s="1033"/>
      <c r="CI9" s="1033"/>
      <c r="CJ9" s="1033"/>
      <c r="CK9" s="1033"/>
      <c r="CL9" s="1033"/>
      <c r="CM9" s="1033"/>
      <c r="CN9" s="1033"/>
      <c r="CO9" s="1033"/>
      <c r="CP9" s="1033"/>
      <c r="CQ9" s="1033"/>
      <c r="CR9" s="1033"/>
      <c r="CS9" s="1033"/>
      <c r="CT9" s="1033"/>
      <c r="CU9" s="1033"/>
      <c r="CV9" s="1033"/>
      <c r="CW9" s="1033"/>
      <c r="CX9" s="1033"/>
      <c r="CY9" s="1033"/>
      <c r="CZ9" s="1033"/>
      <c r="DA9" s="1024"/>
      <c r="DB9" s="1024"/>
      <c r="DC9" s="1024"/>
      <c r="DD9" s="1024"/>
      <c r="DE9" s="1024"/>
      <c r="DF9" s="1024"/>
      <c r="DG9" s="1024"/>
      <c r="DH9" s="1024"/>
      <c r="DI9" s="1024"/>
    </row>
    <row r="10" spans="1:113" s="425" customFormat="1" ht="12.75">
      <c r="A10" s="484"/>
      <c r="B10" s="1035" t="s">
        <v>332</v>
      </c>
      <c r="C10" s="1031"/>
      <c r="D10" s="1031"/>
      <c r="E10" s="1067"/>
      <c r="F10" s="1067"/>
      <c r="G10" s="1033"/>
      <c r="H10" s="1033"/>
      <c r="I10" s="1033"/>
      <c r="J10" s="1033"/>
      <c r="K10" s="1033"/>
      <c r="L10" s="1033"/>
      <c r="M10" s="1033"/>
      <c r="N10" s="1033"/>
      <c r="O10" s="1033"/>
      <c r="P10" s="1033"/>
      <c r="Q10" s="1033"/>
      <c r="R10" s="1033"/>
      <c r="S10" s="1033"/>
      <c r="T10" s="1033"/>
      <c r="U10" s="1033"/>
      <c r="V10" s="1033"/>
      <c r="W10" s="1033"/>
      <c r="X10" s="1033"/>
      <c r="Y10" s="1033"/>
      <c r="Z10" s="1033"/>
      <c r="AA10" s="1033"/>
      <c r="AB10" s="1033"/>
      <c r="AC10" s="1033"/>
      <c r="AD10" s="1033"/>
      <c r="AE10" s="1033"/>
      <c r="AF10" s="1033"/>
      <c r="AG10" s="1033"/>
      <c r="AH10" s="1033"/>
      <c r="AI10" s="1033"/>
      <c r="AJ10" s="1033"/>
      <c r="AK10" s="1033"/>
      <c r="AL10" s="1033"/>
      <c r="AM10" s="1033"/>
      <c r="AN10" s="1033"/>
      <c r="AO10" s="1033"/>
      <c r="AP10" s="1033"/>
      <c r="AQ10" s="1033"/>
      <c r="AR10" s="1033"/>
      <c r="AS10" s="1033"/>
      <c r="AT10" s="1033"/>
      <c r="AU10" s="1033"/>
      <c r="AV10" s="1033"/>
      <c r="AW10" s="1033"/>
      <c r="AX10" s="1033"/>
      <c r="AY10" s="1033"/>
      <c r="AZ10" s="1033"/>
      <c r="BA10" s="1033"/>
      <c r="BB10" s="1033"/>
      <c r="BC10" s="1033"/>
      <c r="BD10" s="1033"/>
      <c r="BE10" s="1033"/>
      <c r="BF10" s="1033"/>
      <c r="BG10" s="1033"/>
      <c r="BH10" s="1033"/>
      <c r="BI10" s="1033"/>
      <c r="BJ10" s="1033"/>
      <c r="BK10" s="1033"/>
      <c r="BL10" s="1033"/>
      <c r="BM10" s="1033"/>
      <c r="BN10" s="1033"/>
      <c r="BO10" s="1033"/>
      <c r="BP10" s="1033"/>
      <c r="BQ10" s="1033"/>
      <c r="BR10" s="1033"/>
      <c r="BS10" s="1033"/>
      <c r="BT10" s="1033"/>
      <c r="BU10" s="1033"/>
      <c r="BV10" s="1033"/>
      <c r="BW10" s="1033"/>
      <c r="BX10" s="1033"/>
      <c r="BY10" s="1033"/>
      <c r="BZ10" s="1033"/>
      <c r="CA10" s="1033"/>
      <c r="CB10" s="1033"/>
      <c r="CC10" s="1033"/>
      <c r="CD10" s="1033"/>
      <c r="CE10" s="1033"/>
      <c r="CF10" s="1033"/>
      <c r="CG10" s="1033"/>
      <c r="CH10" s="1033"/>
      <c r="CI10" s="1033"/>
      <c r="CJ10" s="1033"/>
      <c r="CK10" s="1033"/>
      <c r="CL10" s="1033"/>
      <c r="CM10" s="1033"/>
      <c r="CN10" s="1033"/>
      <c r="CO10" s="1033"/>
      <c r="CP10" s="1033"/>
      <c r="CQ10" s="1033"/>
      <c r="CR10" s="1033"/>
      <c r="CS10" s="1033"/>
      <c r="CT10" s="1033"/>
      <c r="CU10" s="1033"/>
      <c r="CV10" s="1033"/>
      <c r="CW10" s="1033"/>
      <c r="CX10" s="1033"/>
      <c r="CY10" s="1033"/>
      <c r="CZ10" s="1033"/>
      <c r="DA10" s="1024"/>
      <c r="DB10" s="1024"/>
      <c r="DC10" s="1024"/>
      <c r="DD10" s="1024"/>
      <c r="DE10" s="1024"/>
      <c r="DF10" s="1024"/>
      <c r="DG10" s="1024"/>
      <c r="DH10" s="1024"/>
      <c r="DI10" s="1024"/>
    </row>
    <row r="11" spans="1:113" s="425" customFormat="1" ht="12.75">
      <c r="A11" s="484"/>
      <c r="B11" s="1035" t="s">
        <v>333</v>
      </c>
      <c r="C11" s="1031"/>
      <c r="D11" s="1031"/>
      <c r="E11" s="1067"/>
      <c r="F11" s="1067"/>
      <c r="G11" s="1033"/>
      <c r="H11" s="1033"/>
      <c r="I11" s="1033"/>
      <c r="J11" s="1033"/>
      <c r="K11" s="1033"/>
      <c r="L11" s="1033"/>
      <c r="M11" s="1033"/>
      <c r="N11" s="1033"/>
      <c r="O11" s="1033"/>
      <c r="P11" s="1033"/>
      <c r="Q11" s="1033"/>
      <c r="R11" s="1033"/>
      <c r="S11" s="1033"/>
      <c r="T11" s="1033"/>
      <c r="U11" s="1033"/>
      <c r="V11" s="1033"/>
      <c r="W11" s="1033"/>
      <c r="X11" s="1033"/>
      <c r="Y11" s="1033"/>
      <c r="Z11" s="1033"/>
      <c r="AA11" s="1033"/>
      <c r="AB11" s="1033"/>
      <c r="AC11" s="1033"/>
      <c r="AD11" s="1033"/>
      <c r="AE11" s="1033"/>
      <c r="AF11" s="1033"/>
      <c r="AG11" s="1033"/>
      <c r="AH11" s="1033"/>
      <c r="AI11" s="1033"/>
      <c r="AJ11" s="1033"/>
      <c r="AK11" s="1033"/>
      <c r="AL11" s="1033"/>
      <c r="AM11" s="1033"/>
      <c r="AN11" s="1033"/>
      <c r="AO11" s="1033"/>
      <c r="AP11" s="1033"/>
      <c r="AQ11" s="1033"/>
      <c r="AR11" s="1033"/>
      <c r="AS11" s="1033"/>
      <c r="AT11" s="1033"/>
      <c r="AU11" s="1033"/>
      <c r="AV11" s="1033"/>
      <c r="AW11" s="1033"/>
      <c r="AX11" s="1033"/>
      <c r="AY11" s="1033"/>
      <c r="AZ11" s="1033"/>
      <c r="BA11" s="1033"/>
      <c r="BB11" s="1033"/>
      <c r="BC11" s="1033"/>
      <c r="BD11" s="1033"/>
      <c r="BE11" s="1033"/>
      <c r="BF11" s="1033"/>
      <c r="BG11" s="1033"/>
      <c r="BH11" s="1033"/>
      <c r="BI11" s="1033"/>
      <c r="BJ11" s="1033"/>
      <c r="BK11" s="1033"/>
      <c r="BL11" s="1033"/>
      <c r="BM11" s="1033"/>
      <c r="BN11" s="1033"/>
      <c r="BO11" s="1033"/>
      <c r="BP11" s="1033"/>
      <c r="BQ11" s="1033"/>
      <c r="BR11" s="1033"/>
      <c r="BS11" s="1033"/>
      <c r="BT11" s="1033"/>
      <c r="BU11" s="1033"/>
      <c r="BV11" s="1033"/>
      <c r="BW11" s="1033"/>
      <c r="BX11" s="1033"/>
      <c r="BY11" s="1033"/>
      <c r="BZ11" s="1033"/>
      <c r="CA11" s="1033"/>
      <c r="CB11" s="1033"/>
      <c r="CC11" s="1033"/>
      <c r="CD11" s="1033"/>
      <c r="CE11" s="1033"/>
      <c r="CF11" s="1033"/>
      <c r="CG11" s="1033"/>
      <c r="CH11" s="1033"/>
      <c r="CI11" s="1033"/>
      <c r="CJ11" s="1033"/>
      <c r="CK11" s="1033"/>
      <c r="CL11" s="1033"/>
      <c r="CM11" s="1033"/>
      <c r="CN11" s="1033"/>
      <c r="CO11" s="1033"/>
      <c r="CP11" s="1033"/>
      <c r="CQ11" s="1033"/>
      <c r="CR11" s="1033"/>
      <c r="CS11" s="1033"/>
      <c r="CT11" s="1033"/>
      <c r="CU11" s="1033"/>
      <c r="CV11" s="1033"/>
      <c r="CW11" s="1033"/>
      <c r="CX11" s="1033"/>
      <c r="CY11" s="1033"/>
      <c r="CZ11" s="1033"/>
      <c r="DA11" s="1024"/>
      <c r="DB11" s="1024"/>
      <c r="DC11" s="1024"/>
      <c r="DD11" s="1024"/>
      <c r="DE11" s="1024"/>
      <c r="DF11" s="1024"/>
      <c r="DG11" s="1024"/>
      <c r="DH11" s="1024"/>
      <c r="DI11" s="1024"/>
    </row>
    <row r="12" spans="1:113" s="425" customFormat="1" ht="12.75">
      <c r="A12" s="484"/>
      <c r="B12" s="1035" t="s">
        <v>334</v>
      </c>
      <c r="C12" s="1031"/>
      <c r="D12" s="1031"/>
      <c r="E12" s="1067"/>
      <c r="F12" s="1067"/>
      <c r="G12" s="1033"/>
      <c r="H12" s="1033"/>
      <c r="I12" s="1033"/>
      <c r="J12" s="1033"/>
      <c r="K12" s="1033"/>
      <c r="L12" s="1033"/>
      <c r="M12" s="1033"/>
      <c r="N12" s="1033"/>
      <c r="O12" s="1033"/>
      <c r="P12" s="1033"/>
      <c r="Q12" s="1033"/>
      <c r="R12" s="1033"/>
      <c r="S12" s="1033"/>
      <c r="T12" s="1033"/>
      <c r="U12" s="1033"/>
      <c r="V12" s="1033"/>
      <c r="W12" s="1033"/>
      <c r="X12" s="1033"/>
      <c r="Y12" s="1033"/>
      <c r="Z12" s="1033"/>
      <c r="AA12" s="1033"/>
      <c r="AB12" s="1033"/>
      <c r="AC12" s="1033"/>
      <c r="AD12" s="1033"/>
      <c r="AE12" s="1033"/>
      <c r="AF12" s="1033"/>
      <c r="AG12" s="1033"/>
      <c r="AH12" s="1033"/>
      <c r="AI12" s="1033"/>
      <c r="AJ12" s="1033"/>
      <c r="AK12" s="1033"/>
      <c r="AL12" s="1033"/>
      <c r="AM12" s="1033"/>
      <c r="AN12" s="1033"/>
      <c r="AO12" s="1033"/>
      <c r="AP12" s="1033"/>
      <c r="AQ12" s="1033"/>
      <c r="AR12" s="1033"/>
      <c r="AS12" s="1033"/>
      <c r="AT12" s="1033"/>
      <c r="AU12" s="1033"/>
      <c r="AV12" s="1033"/>
      <c r="AW12" s="1033"/>
      <c r="AX12" s="1033"/>
      <c r="AY12" s="1033"/>
      <c r="AZ12" s="1033"/>
      <c r="BA12" s="1033"/>
      <c r="BB12" s="1033"/>
      <c r="BC12" s="1033"/>
      <c r="BD12" s="1033"/>
      <c r="BE12" s="1033"/>
      <c r="BF12" s="1033"/>
      <c r="BG12" s="1033"/>
      <c r="BH12" s="1033"/>
      <c r="BI12" s="1033"/>
      <c r="BJ12" s="1033"/>
      <c r="BK12" s="1033"/>
      <c r="BL12" s="1033"/>
      <c r="BM12" s="1033"/>
      <c r="BN12" s="1033"/>
      <c r="BO12" s="1033"/>
      <c r="BP12" s="1033"/>
      <c r="BQ12" s="1033"/>
      <c r="BR12" s="1033"/>
      <c r="BS12" s="1033"/>
      <c r="BT12" s="1033"/>
      <c r="BU12" s="1033"/>
      <c r="BV12" s="1033"/>
      <c r="BW12" s="1033"/>
      <c r="BX12" s="1033"/>
      <c r="BY12" s="1033"/>
      <c r="BZ12" s="1033"/>
      <c r="CA12" s="1033"/>
      <c r="CB12" s="1033"/>
      <c r="CC12" s="1033"/>
      <c r="CD12" s="1033"/>
      <c r="CE12" s="1033"/>
      <c r="CF12" s="1033"/>
      <c r="CG12" s="1033"/>
      <c r="CH12" s="1033"/>
      <c r="CI12" s="1033"/>
      <c r="CJ12" s="1033"/>
      <c r="CK12" s="1033"/>
      <c r="CL12" s="1033"/>
      <c r="CM12" s="1033"/>
      <c r="CN12" s="1033"/>
      <c r="CO12" s="1033"/>
      <c r="CP12" s="1033"/>
      <c r="CQ12" s="1033"/>
      <c r="CR12" s="1033"/>
      <c r="CS12" s="1033"/>
      <c r="CT12" s="1033"/>
      <c r="CU12" s="1033"/>
      <c r="CV12" s="1033"/>
      <c r="CW12" s="1033"/>
      <c r="CX12" s="1033"/>
      <c r="CY12" s="1033"/>
      <c r="CZ12" s="1033"/>
      <c r="DA12" s="1024"/>
      <c r="DB12" s="1024"/>
      <c r="DC12" s="1024"/>
      <c r="DD12" s="1024"/>
      <c r="DE12" s="1024"/>
      <c r="DF12" s="1024"/>
      <c r="DG12" s="1024"/>
      <c r="DH12" s="1024"/>
      <c r="DI12" s="1024"/>
    </row>
    <row r="13" spans="1:113" s="425" customFormat="1" ht="12.75">
      <c r="A13" s="484"/>
      <c r="B13" s="1025" t="s">
        <v>335</v>
      </c>
      <c r="C13" s="1031"/>
      <c r="D13" s="1031"/>
      <c r="E13" s="1067"/>
      <c r="F13" s="1067"/>
      <c r="G13" s="1033"/>
      <c r="H13" s="1033"/>
      <c r="I13" s="1033"/>
      <c r="J13" s="1033"/>
      <c r="K13" s="1033"/>
      <c r="L13" s="1033"/>
      <c r="M13" s="1033"/>
      <c r="N13" s="1033"/>
      <c r="O13" s="1033"/>
      <c r="P13" s="1033"/>
      <c r="Q13" s="1033"/>
      <c r="R13" s="1033"/>
      <c r="S13" s="1033"/>
      <c r="T13" s="1033"/>
      <c r="U13" s="1033"/>
      <c r="V13" s="1033"/>
      <c r="W13" s="1033"/>
      <c r="X13" s="1033"/>
      <c r="Y13" s="1033"/>
      <c r="Z13" s="1033"/>
      <c r="AA13" s="1033"/>
      <c r="AB13" s="1033"/>
      <c r="AC13" s="1033"/>
      <c r="AD13" s="1033"/>
      <c r="AE13" s="1033"/>
      <c r="AF13" s="1033"/>
      <c r="AG13" s="1033"/>
      <c r="AH13" s="1033"/>
      <c r="AI13" s="1033"/>
      <c r="AJ13" s="1033"/>
      <c r="AK13" s="1033"/>
      <c r="AL13" s="1033"/>
      <c r="AM13" s="1033"/>
      <c r="AN13" s="1033"/>
      <c r="AO13" s="1033"/>
      <c r="AP13" s="1033"/>
      <c r="AQ13" s="1033"/>
      <c r="AR13" s="1033"/>
      <c r="AS13" s="1033"/>
      <c r="AT13" s="1033"/>
      <c r="AU13" s="1033"/>
      <c r="AV13" s="1033"/>
      <c r="AW13" s="1033"/>
      <c r="AX13" s="1033"/>
      <c r="AY13" s="1033"/>
      <c r="AZ13" s="1033"/>
      <c r="BA13" s="1033"/>
      <c r="BB13" s="1033"/>
      <c r="BC13" s="1033"/>
      <c r="BD13" s="1033"/>
      <c r="BE13" s="1033"/>
      <c r="BF13" s="1033"/>
      <c r="BG13" s="1033"/>
      <c r="BH13" s="1033"/>
      <c r="BI13" s="1033"/>
      <c r="BJ13" s="1033"/>
      <c r="BK13" s="1033"/>
      <c r="BL13" s="1033"/>
      <c r="BM13" s="1033"/>
      <c r="BN13" s="1033"/>
      <c r="BO13" s="1033"/>
      <c r="BP13" s="1033"/>
      <c r="BQ13" s="1033"/>
      <c r="BR13" s="1033"/>
      <c r="BS13" s="1033"/>
      <c r="BT13" s="1033"/>
      <c r="BU13" s="1033"/>
      <c r="BV13" s="1033"/>
      <c r="BW13" s="1033"/>
      <c r="BX13" s="1033"/>
      <c r="BY13" s="1033"/>
      <c r="BZ13" s="1033"/>
      <c r="CA13" s="1033"/>
      <c r="CB13" s="1033"/>
      <c r="CC13" s="1033"/>
      <c r="CD13" s="1033"/>
      <c r="CE13" s="1033"/>
      <c r="CF13" s="1033"/>
      <c r="CG13" s="1033"/>
      <c r="CH13" s="1033"/>
      <c r="CI13" s="1033"/>
      <c r="CJ13" s="1033"/>
      <c r="CK13" s="1033"/>
      <c r="CL13" s="1033"/>
      <c r="CM13" s="1033"/>
      <c r="CN13" s="1033"/>
      <c r="CO13" s="1033"/>
      <c r="CP13" s="1033"/>
      <c r="CQ13" s="1033"/>
      <c r="CR13" s="1033"/>
      <c r="CS13" s="1033"/>
      <c r="CT13" s="1033"/>
      <c r="CU13" s="1033"/>
      <c r="CV13" s="1033"/>
      <c r="CW13" s="1033"/>
      <c r="CX13" s="1033"/>
      <c r="CY13" s="1033"/>
      <c r="CZ13" s="1033"/>
      <c r="DA13" s="1024"/>
      <c r="DB13" s="1024"/>
      <c r="DC13" s="1024"/>
      <c r="DD13" s="1024"/>
      <c r="DE13" s="1024"/>
      <c r="DF13" s="1024"/>
      <c r="DG13" s="1024"/>
      <c r="DH13" s="1024"/>
      <c r="DI13" s="1024"/>
    </row>
    <row r="14" spans="1:113" s="425" customFormat="1" ht="12.75">
      <c r="A14" s="484"/>
      <c r="B14" s="1036" t="s">
        <v>336</v>
      </c>
      <c r="C14" s="1031"/>
      <c r="D14" s="1031"/>
      <c r="E14" s="1067"/>
      <c r="F14" s="1067"/>
      <c r="G14" s="1033"/>
      <c r="H14" s="1033"/>
      <c r="I14" s="1033"/>
      <c r="J14" s="1033"/>
      <c r="K14" s="1033"/>
      <c r="L14" s="1033"/>
      <c r="M14" s="1033"/>
      <c r="N14" s="1033"/>
      <c r="O14" s="1033"/>
      <c r="P14" s="1033"/>
      <c r="Q14" s="1033"/>
      <c r="R14" s="1033"/>
      <c r="S14" s="1033"/>
      <c r="T14" s="1033"/>
      <c r="U14" s="1033"/>
      <c r="V14" s="1033"/>
      <c r="W14" s="1033"/>
      <c r="X14" s="1033"/>
      <c r="Y14" s="1033"/>
      <c r="Z14" s="1033"/>
      <c r="AA14" s="1033"/>
      <c r="AB14" s="1033"/>
      <c r="AC14" s="1033"/>
      <c r="AD14" s="1033"/>
      <c r="AE14" s="1033"/>
      <c r="AF14" s="1033"/>
      <c r="AG14" s="1033"/>
      <c r="AH14" s="1033"/>
      <c r="AI14" s="1033"/>
      <c r="AJ14" s="1033"/>
      <c r="AK14" s="1033"/>
      <c r="AL14" s="1033"/>
      <c r="AM14" s="1033"/>
      <c r="AN14" s="1033"/>
      <c r="AO14" s="1033"/>
      <c r="AP14" s="1033"/>
      <c r="AQ14" s="1033"/>
      <c r="AR14" s="1033"/>
      <c r="AS14" s="1033"/>
      <c r="AT14" s="1033"/>
      <c r="AU14" s="1033"/>
      <c r="AV14" s="1033"/>
      <c r="AW14" s="1033"/>
      <c r="AX14" s="1033"/>
      <c r="AY14" s="1033"/>
      <c r="AZ14" s="1033"/>
      <c r="BA14" s="1033"/>
      <c r="BB14" s="1033"/>
      <c r="BC14" s="1033"/>
      <c r="BD14" s="1033"/>
      <c r="BE14" s="1033"/>
      <c r="BF14" s="1033"/>
      <c r="BG14" s="1033"/>
      <c r="BH14" s="1033"/>
      <c r="BI14" s="1033"/>
      <c r="BJ14" s="1033"/>
      <c r="BK14" s="1033"/>
      <c r="BL14" s="1033"/>
      <c r="BM14" s="1033"/>
      <c r="BN14" s="1033"/>
      <c r="BO14" s="1033"/>
      <c r="BP14" s="1033"/>
      <c r="BQ14" s="1033"/>
      <c r="BR14" s="1033"/>
      <c r="BS14" s="1033"/>
      <c r="BT14" s="1033"/>
      <c r="BU14" s="1033"/>
      <c r="BV14" s="1033"/>
      <c r="BW14" s="1033"/>
      <c r="BX14" s="1033"/>
      <c r="BY14" s="1033"/>
      <c r="BZ14" s="1033"/>
      <c r="CA14" s="1033"/>
      <c r="CB14" s="1033"/>
      <c r="CC14" s="1033"/>
      <c r="CD14" s="1033"/>
      <c r="CE14" s="1033"/>
      <c r="CF14" s="1033"/>
      <c r="CG14" s="1033"/>
      <c r="CH14" s="1033"/>
      <c r="CI14" s="1033"/>
      <c r="CJ14" s="1033"/>
      <c r="CK14" s="1033"/>
      <c r="CL14" s="1033"/>
      <c r="CM14" s="1033"/>
      <c r="CN14" s="1033"/>
      <c r="CO14" s="1033"/>
      <c r="CP14" s="1033"/>
      <c r="CQ14" s="1033"/>
      <c r="CR14" s="1033"/>
      <c r="CS14" s="1033"/>
      <c r="CT14" s="1033"/>
      <c r="CU14" s="1033"/>
      <c r="CV14" s="1033"/>
      <c r="CW14" s="1033"/>
      <c r="CX14" s="1033"/>
      <c r="CY14" s="1033"/>
      <c r="CZ14" s="1033"/>
      <c r="DA14" s="1024"/>
      <c r="DB14" s="1024"/>
      <c r="DC14" s="1024"/>
      <c r="DD14" s="1024"/>
      <c r="DE14" s="1024"/>
      <c r="DF14" s="1024"/>
      <c r="DG14" s="1024"/>
      <c r="DH14" s="1024"/>
      <c r="DI14" s="1024"/>
    </row>
    <row r="15" spans="1:113" s="425" customFormat="1" ht="12.75">
      <c r="A15" s="484"/>
      <c r="B15" s="1036" t="s">
        <v>337</v>
      </c>
      <c r="C15" s="1031"/>
      <c r="D15" s="1031"/>
      <c r="E15" s="1064" t="e">
        <f>D15/3сп!K41</f>
        <v>#DIV/0!</v>
      </c>
      <c r="F15" s="1064" t="e">
        <f>D15/'5ОР '!D6</f>
        <v>#DIV/0!</v>
      </c>
      <c r="G15" s="1033"/>
      <c r="H15" s="1033"/>
      <c r="I15" s="1033"/>
      <c r="J15" s="1033"/>
      <c r="K15" s="1033"/>
      <c r="L15" s="1033"/>
      <c r="M15" s="1033"/>
      <c r="N15" s="1033"/>
      <c r="O15" s="1033"/>
      <c r="P15" s="1033"/>
      <c r="Q15" s="1033"/>
      <c r="R15" s="1033"/>
      <c r="S15" s="1033"/>
      <c r="T15" s="1033"/>
      <c r="U15" s="1033"/>
      <c r="V15" s="1033"/>
      <c r="W15" s="1033"/>
      <c r="X15" s="1033"/>
      <c r="Y15" s="1033"/>
      <c r="Z15" s="1033"/>
      <c r="AA15" s="1033"/>
      <c r="AB15" s="1033"/>
      <c r="AC15" s="1033"/>
      <c r="AD15" s="1033"/>
      <c r="AE15" s="1033"/>
      <c r="AF15" s="1033"/>
      <c r="AG15" s="1033"/>
      <c r="AH15" s="1033"/>
      <c r="AI15" s="1033"/>
      <c r="AJ15" s="1033"/>
      <c r="AK15" s="1033"/>
      <c r="AL15" s="1033"/>
      <c r="AM15" s="1033"/>
      <c r="AN15" s="1033"/>
      <c r="AO15" s="1033"/>
      <c r="AP15" s="1033"/>
      <c r="AQ15" s="1033"/>
      <c r="AR15" s="1033"/>
      <c r="AS15" s="1033"/>
      <c r="AT15" s="1033"/>
      <c r="AU15" s="1033"/>
      <c r="AV15" s="1033"/>
      <c r="AW15" s="1033"/>
      <c r="AX15" s="1033"/>
      <c r="AY15" s="1033"/>
      <c r="AZ15" s="1033"/>
      <c r="BA15" s="1033"/>
      <c r="BB15" s="1033"/>
      <c r="BC15" s="1033"/>
      <c r="BD15" s="1033"/>
      <c r="BE15" s="1033"/>
      <c r="BF15" s="1033"/>
      <c r="BG15" s="1033"/>
      <c r="BH15" s="1033"/>
      <c r="BI15" s="1033"/>
      <c r="BJ15" s="1033"/>
      <c r="BK15" s="1033"/>
      <c r="BL15" s="1033"/>
      <c r="BM15" s="1033"/>
      <c r="BN15" s="1033"/>
      <c r="BO15" s="1033"/>
      <c r="BP15" s="1033"/>
      <c r="BQ15" s="1033"/>
      <c r="BR15" s="1033"/>
      <c r="BS15" s="1033"/>
      <c r="BT15" s="1033"/>
      <c r="BU15" s="1033"/>
      <c r="BV15" s="1033"/>
      <c r="BW15" s="1033"/>
      <c r="BX15" s="1033"/>
      <c r="BY15" s="1033"/>
      <c r="BZ15" s="1033"/>
      <c r="CA15" s="1033"/>
      <c r="CB15" s="1033"/>
      <c r="CC15" s="1033"/>
      <c r="CD15" s="1033"/>
      <c r="CE15" s="1033"/>
      <c r="CF15" s="1033"/>
      <c r="CG15" s="1033"/>
      <c r="CH15" s="1033"/>
      <c r="CI15" s="1033"/>
      <c r="CJ15" s="1033"/>
      <c r="CK15" s="1033"/>
      <c r="CL15" s="1033"/>
      <c r="CM15" s="1033"/>
      <c r="CN15" s="1033"/>
      <c r="CO15" s="1033"/>
      <c r="CP15" s="1033"/>
      <c r="CQ15" s="1033"/>
      <c r="CR15" s="1033"/>
      <c r="CS15" s="1033"/>
      <c r="CT15" s="1033"/>
      <c r="CU15" s="1033"/>
      <c r="CV15" s="1033"/>
      <c r="CW15" s="1033"/>
      <c r="CX15" s="1033"/>
      <c r="CY15" s="1033"/>
      <c r="CZ15" s="1033"/>
      <c r="DA15" s="1024"/>
      <c r="DB15" s="1024"/>
      <c r="DC15" s="1024"/>
      <c r="DD15" s="1024"/>
      <c r="DE15" s="1024"/>
      <c r="DF15" s="1024"/>
      <c r="DG15" s="1024"/>
      <c r="DH15" s="1024"/>
      <c r="DI15" s="1024"/>
    </row>
    <row r="16" spans="1:113" s="425" customFormat="1" ht="12.75">
      <c r="A16" s="484"/>
      <c r="B16" s="1036" t="s">
        <v>366</v>
      </c>
      <c r="C16" s="1031"/>
      <c r="D16" s="1031"/>
      <c r="E16" s="1064" t="e">
        <f>D16/3сп!K41</f>
        <v>#DIV/0!</v>
      </c>
      <c r="F16" s="1064" t="e">
        <f>D16/'5ОР '!D6</f>
        <v>#DIV/0!</v>
      </c>
      <c r="G16" s="1033"/>
      <c r="H16" s="1033"/>
      <c r="I16" s="1033"/>
      <c r="J16" s="1033"/>
      <c r="K16" s="1033"/>
      <c r="L16" s="1033"/>
      <c r="M16" s="1033"/>
      <c r="N16" s="1033"/>
      <c r="O16" s="1033"/>
      <c r="P16" s="1033"/>
      <c r="Q16" s="1033"/>
      <c r="R16" s="1033"/>
      <c r="S16" s="1033"/>
      <c r="T16" s="1033"/>
      <c r="U16" s="1033"/>
      <c r="V16" s="1033"/>
      <c r="W16" s="1033"/>
      <c r="X16" s="1033"/>
      <c r="Y16" s="1033"/>
      <c r="Z16" s="1033"/>
      <c r="AA16" s="1033"/>
      <c r="AB16" s="1033"/>
      <c r="AC16" s="1033"/>
      <c r="AD16" s="1033"/>
      <c r="AE16" s="1033"/>
      <c r="AF16" s="1033"/>
      <c r="AG16" s="1033"/>
      <c r="AH16" s="1033"/>
      <c r="AI16" s="1033"/>
      <c r="AJ16" s="1033"/>
      <c r="AK16" s="1033"/>
      <c r="AL16" s="1033"/>
      <c r="AM16" s="1033"/>
      <c r="AN16" s="1033"/>
      <c r="AO16" s="1033"/>
      <c r="AP16" s="1033"/>
      <c r="AQ16" s="1033"/>
      <c r="AR16" s="1033"/>
      <c r="AS16" s="1033"/>
      <c r="AT16" s="1033"/>
      <c r="AU16" s="1033"/>
      <c r="AV16" s="1033"/>
      <c r="AW16" s="1033"/>
      <c r="AX16" s="1033"/>
      <c r="AY16" s="1033"/>
      <c r="AZ16" s="1033"/>
      <c r="BA16" s="1033"/>
      <c r="BB16" s="1033"/>
      <c r="BC16" s="1033"/>
      <c r="BD16" s="1033"/>
      <c r="BE16" s="1033"/>
      <c r="BF16" s="1033"/>
      <c r="BG16" s="1033"/>
      <c r="BH16" s="1033"/>
      <c r="BI16" s="1033"/>
      <c r="BJ16" s="1033"/>
      <c r="BK16" s="1033"/>
      <c r="BL16" s="1033"/>
      <c r="BM16" s="1033"/>
      <c r="BN16" s="1033"/>
      <c r="BO16" s="1033"/>
      <c r="BP16" s="1033"/>
      <c r="BQ16" s="1033"/>
      <c r="BR16" s="1033"/>
      <c r="BS16" s="1033"/>
      <c r="BT16" s="1033"/>
      <c r="BU16" s="1033"/>
      <c r="BV16" s="1033"/>
      <c r="BW16" s="1033"/>
      <c r="BX16" s="1033"/>
      <c r="BY16" s="1033"/>
      <c r="BZ16" s="1033"/>
      <c r="CA16" s="1033"/>
      <c r="CB16" s="1033"/>
      <c r="CC16" s="1033"/>
      <c r="CD16" s="1033"/>
      <c r="CE16" s="1033"/>
      <c r="CF16" s="1033"/>
      <c r="CG16" s="1033"/>
      <c r="CH16" s="1033"/>
      <c r="CI16" s="1033"/>
      <c r="CJ16" s="1033"/>
      <c r="CK16" s="1033"/>
      <c r="CL16" s="1033"/>
      <c r="CM16" s="1033"/>
      <c r="CN16" s="1033"/>
      <c r="CO16" s="1033"/>
      <c r="CP16" s="1033"/>
      <c r="CQ16" s="1033"/>
      <c r="CR16" s="1033"/>
      <c r="CS16" s="1033"/>
      <c r="CT16" s="1033"/>
      <c r="CU16" s="1033"/>
      <c r="CV16" s="1033"/>
      <c r="CW16" s="1033"/>
      <c r="CX16" s="1033"/>
      <c r="CY16" s="1033"/>
      <c r="CZ16" s="1033"/>
      <c r="DA16" s="1024"/>
      <c r="DB16" s="1024"/>
      <c r="DC16" s="1024"/>
      <c r="DD16" s="1024"/>
      <c r="DE16" s="1024"/>
      <c r="DF16" s="1024"/>
      <c r="DG16" s="1024"/>
      <c r="DH16" s="1024"/>
      <c r="DI16" s="1024"/>
    </row>
    <row r="17" spans="1:113" s="425" customFormat="1" ht="16.5" customHeight="1">
      <c r="A17" s="484">
        <v>2</v>
      </c>
      <c r="B17" s="673" t="s">
        <v>367</v>
      </c>
      <c r="C17" s="1068">
        <f>SUM(C25:C26,C18)</f>
        <v>0</v>
      </c>
      <c r="D17" s="1069">
        <f>SUM(D25:D26,D18)</f>
        <v>0</v>
      </c>
      <c r="E17" s="1064" t="e">
        <f>D17/3сп!K41</f>
        <v>#DIV/0!</v>
      </c>
      <c r="F17" s="1064" t="e">
        <f>D17/'5ОР '!D6</f>
        <v>#DIV/0!</v>
      </c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2"/>
      <c r="AC17" s="1022"/>
      <c r="AD17" s="1022"/>
      <c r="AE17" s="1022"/>
      <c r="AF17" s="1022"/>
      <c r="AG17" s="1022"/>
      <c r="AH17" s="1022"/>
      <c r="AI17" s="1022"/>
      <c r="AJ17" s="1022"/>
      <c r="AK17" s="1022"/>
      <c r="AL17" s="1022"/>
      <c r="AM17" s="1022"/>
      <c r="AN17" s="1022"/>
      <c r="AO17" s="1022"/>
      <c r="AP17" s="1022"/>
      <c r="AQ17" s="1022"/>
      <c r="AR17" s="1022"/>
      <c r="AS17" s="1022"/>
      <c r="AT17" s="1022"/>
      <c r="AU17" s="1022"/>
      <c r="AV17" s="1022"/>
      <c r="AW17" s="1022"/>
      <c r="AX17" s="1022"/>
      <c r="AY17" s="1022"/>
      <c r="AZ17" s="1022"/>
      <c r="BA17" s="1022"/>
      <c r="BB17" s="1022"/>
      <c r="BC17" s="1022"/>
      <c r="BD17" s="1022"/>
      <c r="BE17" s="1022"/>
      <c r="BF17" s="1022"/>
      <c r="BG17" s="1022"/>
      <c r="BH17" s="1022"/>
      <c r="BI17" s="1022"/>
      <c r="BJ17" s="1022"/>
      <c r="BK17" s="1022"/>
      <c r="BL17" s="1022"/>
      <c r="BM17" s="1022"/>
      <c r="BN17" s="1022"/>
      <c r="BO17" s="1022"/>
      <c r="BP17" s="1022"/>
      <c r="BQ17" s="1022"/>
      <c r="BR17" s="1022"/>
      <c r="BS17" s="1022"/>
      <c r="BT17" s="1022"/>
      <c r="BU17" s="1022"/>
      <c r="BV17" s="1022"/>
      <c r="BW17" s="1022"/>
      <c r="BX17" s="1022"/>
      <c r="BY17" s="1022"/>
      <c r="BZ17" s="1022"/>
      <c r="CA17" s="1022"/>
      <c r="CB17" s="1022"/>
      <c r="CC17" s="1022"/>
      <c r="CD17" s="1022"/>
      <c r="CE17" s="1022"/>
      <c r="CF17" s="1022"/>
      <c r="CG17" s="1022"/>
      <c r="CH17" s="1022"/>
      <c r="CI17" s="1022"/>
      <c r="CJ17" s="1022"/>
      <c r="CK17" s="1022"/>
      <c r="CL17" s="1022"/>
      <c r="CM17" s="1022"/>
      <c r="CN17" s="1022"/>
      <c r="CO17" s="1022"/>
      <c r="CP17" s="1022"/>
      <c r="CQ17" s="1022"/>
      <c r="CR17" s="1022"/>
      <c r="CS17" s="1022"/>
      <c r="CT17" s="1022"/>
      <c r="CU17" s="1022"/>
      <c r="CV17" s="1022"/>
      <c r="CW17" s="1022"/>
      <c r="CX17" s="1022"/>
      <c r="CY17" s="1022"/>
      <c r="CZ17" s="1022"/>
      <c r="DA17" s="1024"/>
      <c r="DB17" s="1024"/>
      <c r="DC17" s="1024"/>
      <c r="DD17" s="1024"/>
      <c r="DE17" s="1024"/>
      <c r="DF17" s="1024"/>
      <c r="DG17" s="1024"/>
      <c r="DH17" s="1024"/>
      <c r="DI17" s="1024"/>
    </row>
    <row r="18" spans="1:113" s="425" customFormat="1" ht="12.75">
      <c r="A18" s="484"/>
      <c r="B18" s="1036" t="s">
        <v>340</v>
      </c>
      <c r="C18" s="1065">
        <f>SUM(C19:C24)</f>
        <v>0</v>
      </c>
      <c r="D18" s="1066">
        <f>SUM(D19:D24)</f>
        <v>0</v>
      </c>
      <c r="E18" s="1064" t="e">
        <f>D18/3сп!K41</f>
        <v>#DIV/0!</v>
      </c>
      <c r="F18" s="1064" t="e">
        <f>D18/'5ОР '!D6</f>
        <v>#DIV/0!</v>
      </c>
      <c r="G18" s="1028"/>
      <c r="H18" s="1028"/>
      <c r="I18" s="1028"/>
      <c r="J18" s="1028"/>
      <c r="K18" s="1028"/>
      <c r="L18" s="1028"/>
      <c r="M18" s="1028"/>
      <c r="N18" s="1028"/>
      <c r="O18" s="1028"/>
      <c r="P18" s="1028"/>
      <c r="Q18" s="1028"/>
      <c r="R18" s="1028"/>
      <c r="S18" s="1028"/>
      <c r="T18" s="1028"/>
      <c r="U18" s="1028"/>
      <c r="V18" s="1028"/>
      <c r="W18" s="1028"/>
      <c r="X18" s="1028"/>
      <c r="Y18" s="1028"/>
      <c r="Z18" s="1028"/>
      <c r="AA18" s="1028"/>
      <c r="AB18" s="1028"/>
      <c r="AC18" s="1028"/>
      <c r="AD18" s="1028"/>
      <c r="AE18" s="1028"/>
      <c r="AF18" s="1028"/>
      <c r="AG18" s="1028"/>
      <c r="AH18" s="1028"/>
      <c r="AI18" s="1028"/>
      <c r="AJ18" s="1028"/>
      <c r="AK18" s="1028"/>
      <c r="AL18" s="1028"/>
      <c r="AM18" s="1028"/>
      <c r="AN18" s="1028"/>
      <c r="AO18" s="1028"/>
      <c r="AP18" s="1028"/>
      <c r="AQ18" s="1028"/>
      <c r="AR18" s="1028"/>
      <c r="AS18" s="1028"/>
      <c r="AT18" s="1028"/>
      <c r="AU18" s="1028"/>
      <c r="AV18" s="1028"/>
      <c r="AW18" s="1028"/>
      <c r="AX18" s="1028"/>
      <c r="AY18" s="1028"/>
      <c r="AZ18" s="1028"/>
      <c r="BA18" s="1028"/>
      <c r="BB18" s="1028"/>
      <c r="BC18" s="1028"/>
      <c r="BD18" s="1028"/>
      <c r="BE18" s="1028"/>
      <c r="BF18" s="1028"/>
      <c r="BG18" s="1028"/>
      <c r="BH18" s="1028"/>
      <c r="BI18" s="1028"/>
      <c r="BJ18" s="1028"/>
      <c r="BK18" s="1028"/>
      <c r="BL18" s="1028"/>
      <c r="BM18" s="1028"/>
      <c r="BN18" s="1028"/>
      <c r="BO18" s="1028"/>
      <c r="BP18" s="1028"/>
      <c r="BQ18" s="1028"/>
      <c r="BR18" s="1028"/>
      <c r="BS18" s="1028"/>
      <c r="BT18" s="1028"/>
      <c r="BU18" s="1028"/>
      <c r="BV18" s="1028"/>
      <c r="BW18" s="1028"/>
      <c r="BX18" s="1028"/>
      <c r="BY18" s="1028"/>
      <c r="BZ18" s="1028"/>
      <c r="CA18" s="1028"/>
      <c r="CB18" s="1028"/>
      <c r="CC18" s="1028"/>
      <c r="CD18" s="1028"/>
      <c r="CE18" s="1028"/>
      <c r="CF18" s="1028"/>
      <c r="CG18" s="1028"/>
      <c r="CH18" s="1028"/>
      <c r="CI18" s="1028"/>
      <c r="CJ18" s="1028"/>
      <c r="CK18" s="1028"/>
      <c r="CL18" s="1028"/>
      <c r="CM18" s="1028"/>
      <c r="CN18" s="1028"/>
      <c r="CO18" s="1028"/>
      <c r="CP18" s="1028"/>
      <c r="CQ18" s="1028"/>
      <c r="CR18" s="1028"/>
      <c r="CS18" s="1028"/>
      <c r="CT18" s="1028"/>
      <c r="CU18" s="1028"/>
      <c r="CV18" s="1028"/>
      <c r="CW18" s="1028"/>
      <c r="CX18" s="1028"/>
      <c r="CY18" s="1028"/>
      <c r="CZ18" s="1028"/>
      <c r="DA18" s="1024"/>
      <c r="DB18" s="1024"/>
      <c r="DC18" s="1024"/>
      <c r="DD18" s="1024"/>
      <c r="DE18" s="1024"/>
      <c r="DF18" s="1024"/>
      <c r="DG18" s="1024"/>
      <c r="DH18" s="1024"/>
      <c r="DI18" s="1024"/>
    </row>
    <row r="19" spans="1:113" s="425" customFormat="1" ht="12.75">
      <c r="A19" s="484"/>
      <c r="B19" s="1036" t="s">
        <v>331</v>
      </c>
      <c r="C19" s="1031"/>
      <c r="D19" s="1031"/>
      <c r="E19" s="1067"/>
      <c r="F19" s="1067"/>
      <c r="G19" s="1033"/>
      <c r="H19" s="1033"/>
      <c r="I19" s="1033"/>
      <c r="J19" s="1033"/>
      <c r="K19" s="1033"/>
      <c r="L19" s="1033"/>
      <c r="M19" s="1033"/>
      <c r="N19" s="1033"/>
      <c r="O19" s="1033"/>
      <c r="P19" s="1033"/>
      <c r="Q19" s="1033"/>
      <c r="R19" s="1033"/>
      <c r="S19" s="1033"/>
      <c r="T19" s="1033"/>
      <c r="U19" s="1033"/>
      <c r="V19" s="1033"/>
      <c r="W19" s="1033"/>
      <c r="X19" s="1033"/>
      <c r="Y19" s="1033"/>
      <c r="Z19" s="1033"/>
      <c r="AA19" s="1033"/>
      <c r="AB19" s="1033"/>
      <c r="AC19" s="1033"/>
      <c r="AD19" s="1033"/>
      <c r="AE19" s="1033"/>
      <c r="AF19" s="1033"/>
      <c r="AG19" s="1033"/>
      <c r="AH19" s="1033"/>
      <c r="AI19" s="1033"/>
      <c r="AJ19" s="1033"/>
      <c r="AK19" s="1033"/>
      <c r="AL19" s="1033"/>
      <c r="AM19" s="1033"/>
      <c r="AN19" s="1033"/>
      <c r="AO19" s="1033"/>
      <c r="AP19" s="1033"/>
      <c r="AQ19" s="1033"/>
      <c r="AR19" s="1033"/>
      <c r="AS19" s="1033"/>
      <c r="AT19" s="1033"/>
      <c r="AU19" s="1033"/>
      <c r="AV19" s="1033"/>
      <c r="AW19" s="1033"/>
      <c r="AX19" s="1033"/>
      <c r="AY19" s="1033"/>
      <c r="AZ19" s="1033"/>
      <c r="BA19" s="1033"/>
      <c r="BB19" s="1033"/>
      <c r="BC19" s="1033"/>
      <c r="BD19" s="1033"/>
      <c r="BE19" s="1033"/>
      <c r="BF19" s="1033"/>
      <c r="BG19" s="1033"/>
      <c r="BH19" s="1033"/>
      <c r="BI19" s="1033"/>
      <c r="BJ19" s="1033"/>
      <c r="BK19" s="1033"/>
      <c r="BL19" s="1033"/>
      <c r="BM19" s="1033"/>
      <c r="BN19" s="1033"/>
      <c r="BO19" s="1033"/>
      <c r="BP19" s="1033"/>
      <c r="BQ19" s="1033"/>
      <c r="BR19" s="1033"/>
      <c r="BS19" s="1033"/>
      <c r="BT19" s="1033"/>
      <c r="BU19" s="1033"/>
      <c r="BV19" s="1033"/>
      <c r="BW19" s="1033"/>
      <c r="BX19" s="1033"/>
      <c r="BY19" s="1033"/>
      <c r="BZ19" s="1033"/>
      <c r="CA19" s="1033"/>
      <c r="CB19" s="1033"/>
      <c r="CC19" s="1033"/>
      <c r="CD19" s="1033"/>
      <c r="CE19" s="1033"/>
      <c r="CF19" s="1033"/>
      <c r="CG19" s="1033"/>
      <c r="CH19" s="1033"/>
      <c r="CI19" s="1033"/>
      <c r="CJ19" s="1033"/>
      <c r="CK19" s="1033"/>
      <c r="CL19" s="1033"/>
      <c r="CM19" s="1033"/>
      <c r="CN19" s="1033"/>
      <c r="CO19" s="1033"/>
      <c r="CP19" s="1033"/>
      <c r="CQ19" s="1033"/>
      <c r="CR19" s="1033"/>
      <c r="CS19" s="1033"/>
      <c r="CT19" s="1033"/>
      <c r="CU19" s="1033"/>
      <c r="CV19" s="1033"/>
      <c r="CW19" s="1033"/>
      <c r="CX19" s="1033"/>
      <c r="CY19" s="1033"/>
      <c r="CZ19" s="1033"/>
      <c r="DA19" s="1024"/>
      <c r="DB19" s="1024"/>
      <c r="DC19" s="1024"/>
      <c r="DD19" s="1024"/>
      <c r="DE19" s="1024"/>
      <c r="DF19" s="1024"/>
      <c r="DG19" s="1024"/>
      <c r="DH19" s="1024"/>
      <c r="DI19" s="1024"/>
    </row>
    <row r="20" spans="1:113" s="425" customFormat="1" ht="12.75">
      <c r="A20" s="484"/>
      <c r="B20" s="1036" t="s">
        <v>332</v>
      </c>
      <c r="C20" s="1031"/>
      <c r="D20" s="1031"/>
      <c r="E20" s="1067"/>
      <c r="F20" s="1067"/>
      <c r="G20" s="1033"/>
      <c r="H20" s="1033"/>
      <c r="I20" s="1033"/>
      <c r="J20" s="1033"/>
      <c r="K20" s="1033"/>
      <c r="L20" s="1033"/>
      <c r="M20" s="1033"/>
      <c r="N20" s="1033"/>
      <c r="O20" s="1033"/>
      <c r="P20" s="1033"/>
      <c r="Q20" s="1033"/>
      <c r="R20" s="1033"/>
      <c r="S20" s="1033"/>
      <c r="T20" s="1033"/>
      <c r="U20" s="1033"/>
      <c r="V20" s="1033"/>
      <c r="W20" s="1033"/>
      <c r="X20" s="1033"/>
      <c r="Y20" s="1033"/>
      <c r="Z20" s="1033"/>
      <c r="AA20" s="1033"/>
      <c r="AB20" s="1033"/>
      <c r="AC20" s="1033"/>
      <c r="AD20" s="1033"/>
      <c r="AE20" s="1033"/>
      <c r="AF20" s="1033"/>
      <c r="AG20" s="1033"/>
      <c r="AH20" s="1033"/>
      <c r="AI20" s="1033"/>
      <c r="AJ20" s="1033"/>
      <c r="AK20" s="1033"/>
      <c r="AL20" s="1033"/>
      <c r="AM20" s="1033"/>
      <c r="AN20" s="1033"/>
      <c r="AO20" s="1033"/>
      <c r="AP20" s="1033"/>
      <c r="AQ20" s="1033"/>
      <c r="AR20" s="1033"/>
      <c r="AS20" s="1033"/>
      <c r="AT20" s="1033"/>
      <c r="AU20" s="1033"/>
      <c r="AV20" s="1033"/>
      <c r="AW20" s="1033"/>
      <c r="AX20" s="1033"/>
      <c r="AY20" s="1033"/>
      <c r="AZ20" s="1033"/>
      <c r="BA20" s="1033"/>
      <c r="BB20" s="1033"/>
      <c r="BC20" s="1033"/>
      <c r="BD20" s="1033"/>
      <c r="BE20" s="1033"/>
      <c r="BF20" s="1033"/>
      <c r="BG20" s="1033"/>
      <c r="BH20" s="1033"/>
      <c r="BI20" s="1033"/>
      <c r="BJ20" s="1033"/>
      <c r="BK20" s="1033"/>
      <c r="BL20" s="1033"/>
      <c r="BM20" s="1033"/>
      <c r="BN20" s="1033"/>
      <c r="BO20" s="1033"/>
      <c r="BP20" s="1033"/>
      <c r="BQ20" s="1033"/>
      <c r="BR20" s="1033"/>
      <c r="BS20" s="1033"/>
      <c r="BT20" s="1033"/>
      <c r="BU20" s="1033"/>
      <c r="BV20" s="1033"/>
      <c r="BW20" s="1033"/>
      <c r="BX20" s="1033"/>
      <c r="BY20" s="1033"/>
      <c r="BZ20" s="1033"/>
      <c r="CA20" s="1033"/>
      <c r="CB20" s="1033"/>
      <c r="CC20" s="1033"/>
      <c r="CD20" s="1033"/>
      <c r="CE20" s="1033"/>
      <c r="CF20" s="1033"/>
      <c r="CG20" s="1033"/>
      <c r="CH20" s="1033"/>
      <c r="CI20" s="1033"/>
      <c r="CJ20" s="1033"/>
      <c r="CK20" s="1033"/>
      <c r="CL20" s="1033"/>
      <c r="CM20" s="1033"/>
      <c r="CN20" s="1033"/>
      <c r="CO20" s="1033"/>
      <c r="CP20" s="1033"/>
      <c r="CQ20" s="1033"/>
      <c r="CR20" s="1033"/>
      <c r="CS20" s="1033"/>
      <c r="CT20" s="1033"/>
      <c r="CU20" s="1033"/>
      <c r="CV20" s="1033"/>
      <c r="CW20" s="1033"/>
      <c r="CX20" s="1033"/>
      <c r="CY20" s="1033"/>
      <c r="CZ20" s="1033"/>
      <c r="DA20" s="1024"/>
      <c r="DB20" s="1024"/>
      <c r="DC20" s="1024"/>
      <c r="DD20" s="1024"/>
      <c r="DE20" s="1024"/>
      <c r="DF20" s="1024"/>
      <c r="DG20" s="1024"/>
      <c r="DH20" s="1024"/>
      <c r="DI20" s="1024"/>
    </row>
    <row r="21" spans="1:113" s="425" customFormat="1" ht="12.75">
      <c r="A21" s="484"/>
      <c r="B21" s="1036" t="s">
        <v>333</v>
      </c>
      <c r="C21" s="1031"/>
      <c r="D21" s="1031"/>
      <c r="E21" s="1067"/>
      <c r="F21" s="1067"/>
      <c r="G21" s="1033"/>
      <c r="H21" s="1033"/>
      <c r="I21" s="1033"/>
      <c r="J21" s="1033"/>
      <c r="K21" s="1033"/>
      <c r="L21" s="1033"/>
      <c r="M21" s="1033"/>
      <c r="N21" s="1033"/>
      <c r="O21" s="1033"/>
      <c r="P21" s="1033"/>
      <c r="Q21" s="1033"/>
      <c r="R21" s="1033"/>
      <c r="S21" s="1033"/>
      <c r="T21" s="1033"/>
      <c r="U21" s="1033"/>
      <c r="V21" s="1033"/>
      <c r="W21" s="1033"/>
      <c r="X21" s="1033"/>
      <c r="Y21" s="1033"/>
      <c r="Z21" s="1033"/>
      <c r="AA21" s="1033"/>
      <c r="AB21" s="1033"/>
      <c r="AC21" s="1033"/>
      <c r="AD21" s="1033"/>
      <c r="AE21" s="1033"/>
      <c r="AF21" s="1033"/>
      <c r="AG21" s="1033"/>
      <c r="AH21" s="1033"/>
      <c r="AI21" s="1033"/>
      <c r="AJ21" s="1033"/>
      <c r="AK21" s="1033"/>
      <c r="AL21" s="1033"/>
      <c r="AM21" s="1033"/>
      <c r="AN21" s="1033"/>
      <c r="AO21" s="1033"/>
      <c r="AP21" s="1033"/>
      <c r="AQ21" s="1033"/>
      <c r="AR21" s="1033"/>
      <c r="AS21" s="1033"/>
      <c r="AT21" s="1033"/>
      <c r="AU21" s="1033"/>
      <c r="AV21" s="1033"/>
      <c r="AW21" s="1033"/>
      <c r="AX21" s="1033"/>
      <c r="AY21" s="1033"/>
      <c r="AZ21" s="1033"/>
      <c r="BA21" s="1033"/>
      <c r="BB21" s="1033"/>
      <c r="BC21" s="1033"/>
      <c r="BD21" s="1033"/>
      <c r="BE21" s="1033"/>
      <c r="BF21" s="1033"/>
      <c r="BG21" s="1033"/>
      <c r="BH21" s="1033"/>
      <c r="BI21" s="1033"/>
      <c r="BJ21" s="1033"/>
      <c r="BK21" s="1033"/>
      <c r="BL21" s="1033"/>
      <c r="BM21" s="1033"/>
      <c r="BN21" s="1033"/>
      <c r="BO21" s="1033"/>
      <c r="BP21" s="1033"/>
      <c r="BQ21" s="1033"/>
      <c r="BR21" s="1033"/>
      <c r="BS21" s="1033"/>
      <c r="BT21" s="1033"/>
      <c r="BU21" s="1033"/>
      <c r="BV21" s="1033"/>
      <c r="BW21" s="1033"/>
      <c r="BX21" s="1033"/>
      <c r="BY21" s="1033"/>
      <c r="BZ21" s="1033"/>
      <c r="CA21" s="1033"/>
      <c r="CB21" s="1033"/>
      <c r="CC21" s="1033"/>
      <c r="CD21" s="1033"/>
      <c r="CE21" s="1033"/>
      <c r="CF21" s="1033"/>
      <c r="CG21" s="1033"/>
      <c r="CH21" s="1033"/>
      <c r="CI21" s="1033"/>
      <c r="CJ21" s="1033"/>
      <c r="CK21" s="1033"/>
      <c r="CL21" s="1033"/>
      <c r="CM21" s="1033"/>
      <c r="CN21" s="1033"/>
      <c r="CO21" s="1033"/>
      <c r="CP21" s="1033"/>
      <c r="CQ21" s="1033"/>
      <c r="CR21" s="1033"/>
      <c r="CS21" s="1033"/>
      <c r="CT21" s="1033"/>
      <c r="CU21" s="1033"/>
      <c r="CV21" s="1033"/>
      <c r="CW21" s="1033"/>
      <c r="CX21" s="1033"/>
      <c r="CY21" s="1033"/>
      <c r="CZ21" s="1033"/>
      <c r="DA21" s="1024"/>
      <c r="DB21" s="1024"/>
      <c r="DC21" s="1024"/>
      <c r="DD21" s="1024"/>
      <c r="DE21" s="1024"/>
      <c r="DF21" s="1024"/>
      <c r="DG21" s="1024"/>
      <c r="DH21" s="1024"/>
      <c r="DI21" s="1024"/>
    </row>
    <row r="22" spans="1:113" s="425" customFormat="1" ht="12.75">
      <c r="A22" s="484"/>
      <c r="B22" s="1036" t="s">
        <v>334</v>
      </c>
      <c r="C22" s="1031"/>
      <c r="D22" s="1031"/>
      <c r="E22" s="1067"/>
      <c r="F22" s="1067"/>
      <c r="G22" s="1033"/>
      <c r="H22" s="1033"/>
      <c r="I22" s="1033"/>
      <c r="J22" s="1033"/>
      <c r="K22" s="1033"/>
      <c r="L22" s="1033"/>
      <c r="M22" s="1033"/>
      <c r="N22" s="1033"/>
      <c r="O22" s="1033"/>
      <c r="P22" s="1033"/>
      <c r="Q22" s="1033"/>
      <c r="R22" s="1033"/>
      <c r="S22" s="1033"/>
      <c r="T22" s="1033"/>
      <c r="U22" s="1033"/>
      <c r="V22" s="1033"/>
      <c r="W22" s="1033"/>
      <c r="X22" s="1033"/>
      <c r="Y22" s="1033"/>
      <c r="Z22" s="1033"/>
      <c r="AA22" s="1033"/>
      <c r="AB22" s="1033"/>
      <c r="AC22" s="1033"/>
      <c r="AD22" s="1033"/>
      <c r="AE22" s="1033"/>
      <c r="AF22" s="1033"/>
      <c r="AG22" s="1033"/>
      <c r="AH22" s="1033"/>
      <c r="AI22" s="1033"/>
      <c r="AJ22" s="1033"/>
      <c r="AK22" s="1033"/>
      <c r="AL22" s="1033"/>
      <c r="AM22" s="1033"/>
      <c r="AN22" s="1033"/>
      <c r="AO22" s="1033"/>
      <c r="AP22" s="1033"/>
      <c r="AQ22" s="1033"/>
      <c r="AR22" s="1033"/>
      <c r="AS22" s="1033"/>
      <c r="AT22" s="1033"/>
      <c r="AU22" s="1033"/>
      <c r="AV22" s="1033"/>
      <c r="AW22" s="1033"/>
      <c r="AX22" s="1033"/>
      <c r="AY22" s="1033"/>
      <c r="AZ22" s="1033"/>
      <c r="BA22" s="1033"/>
      <c r="BB22" s="1033"/>
      <c r="BC22" s="1033"/>
      <c r="BD22" s="1033"/>
      <c r="BE22" s="1033"/>
      <c r="BF22" s="1033"/>
      <c r="BG22" s="1033"/>
      <c r="BH22" s="1033"/>
      <c r="BI22" s="1033"/>
      <c r="BJ22" s="1033"/>
      <c r="BK22" s="1033"/>
      <c r="BL22" s="1033"/>
      <c r="BM22" s="1033"/>
      <c r="BN22" s="1033"/>
      <c r="BO22" s="1033"/>
      <c r="BP22" s="1033"/>
      <c r="BQ22" s="1033"/>
      <c r="BR22" s="1033"/>
      <c r="BS22" s="1033"/>
      <c r="BT22" s="1033"/>
      <c r="BU22" s="1033"/>
      <c r="BV22" s="1033"/>
      <c r="BW22" s="1033"/>
      <c r="BX22" s="1033"/>
      <c r="BY22" s="1033"/>
      <c r="BZ22" s="1033"/>
      <c r="CA22" s="1033"/>
      <c r="CB22" s="1033"/>
      <c r="CC22" s="1033"/>
      <c r="CD22" s="1033"/>
      <c r="CE22" s="1033"/>
      <c r="CF22" s="1033"/>
      <c r="CG22" s="1033"/>
      <c r="CH22" s="1033"/>
      <c r="CI22" s="1033"/>
      <c r="CJ22" s="1033"/>
      <c r="CK22" s="1033"/>
      <c r="CL22" s="1033"/>
      <c r="CM22" s="1033"/>
      <c r="CN22" s="1033"/>
      <c r="CO22" s="1033"/>
      <c r="CP22" s="1033"/>
      <c r="CQ22" s="1033"/>
      <c r="CR22" s="1033"/>
      <c r="CS22" s="1033"/>
      <c r="CT22" s="1033"/>
      <c r="CU22" s="1033"/>
      <c r="CV22" s="1033"/>
      <c r="CW22" s="1033"/>
      <c r="CX22" s="1033"/>
      <c r="CY22" s="1033"/>
      <c r="CZ22" s="1033"/>
      <c r="DA22" s="1024"/>
      <c r="DB22" s="1024"/>
      <c r="DC22" s="1024"/>
      <c r="DD22" s="1024"/>
      <c r="DE22" s="1024"/>
      <c r="DF22" s="1024"/>
      <c r="DG22" s="1024"/>
      <c r="DH22" s="1024"/>
      <c r="DI22" s="1024"/>
    </row>
    <row r="23" spans="1:113" s="425" customFormat="1" ht="12.75">
      <c r="A23" s="484"/>
      <c r="B23" s="1036" t="s">
        <v>335</v>
      </c>
      <c r="C23" s="1031"/>
      <c r="D23" s="1031"/>
      <c r="E23" s="1067"/>
      <c r="F23" s="1067"/>
      <c r="G23" s="1033"/>
      <c r="H23" s="1033"/>
      <c r="I23" s="1033"/>
      <c r="J23" s="1033"/>
      <c r="K23" s="1033"/>
      <c r="L23" s="1033"/>
      <c r="M23" s="1033"/>
      <c r="N23" s="1033"/>
      <c r="O23" s="1033"/>
      <c r="P23" s="1033"/>
      <c r="Q23" s="1033"/>
      <c r="R23" s="1033"/>
      <c r="S23" s="1033"/>
      <c r="T23" s="1033"/>
      <c r="U23" s="1033"/>
      <c r="V23" s="1033"/>
      <c r="W23" s="1033"/>
      <c r="X23" s="1033"/>
      <c r="Y23" s="1033"/>
      <c r="Z23" s="1033"/>
      <c r="AA23" s="1033"/>
      <c r="AB23" s="1033"/>
      <c r="AC23" s="1033"/>
      <c r="AD23" s="1033"/>
      <c r="AE23" s="1033"/>
      <c r="AF23" s="1033"/>
      <c r="AG23" s="1033"/>
      <c r="AH23" s="1033"/>
      <c r="AI23" s="1033"/>
      <c r="AJ23" s="1033"/>
      <c r="AK23" s="1033"/>
      <c r="AL23" s="1033"/>
      <c r="AM23" s="1033"/>
      <c r="AN23" s="1033"/>
      <c r="AO23" s="1033"/>
      <c r="AP23" s="1033"/>
      <c r="AQ23" s="1033"/>
      <c r="AR23" s="1033"/>
      <c r="AS23" s="1033"/>
      <c r="AT23" s="1033"/>
      <c r="AU23" s="1033"/>
      <c r="AV23" s="1033"/>
      <c r="AW23" s="1033"/>
      <c r="AX23" s="1033"/>
      <c r="AY23" s="1033"/>
      <c r="AZ23" s="1033"/>
      <c r="BA23" s="1033"/>
      <c r="BB23" s="1033"/>
      <c r="BC23" s="1033"/>
      <c r="BD23" s="1033"/>
      <c r="BE23" s="1033"/>
      <c r="BF23" s="1033"/>
      <c r="BG23" s="1033"/>
      <c r="BH23" s="1033"/>
      <c r="BI23" s="1033"/>
      <c r="BJ23" s="1033"/>
      <c r="BK23" s="1033"/>
      <c r="BL23" s="1033"/>
      <c r="BM23" s="1033"/>
      <c r="BN23" s="1033"/>
      <c r="BO23" s="1033"/>
      <c r="BP23" s="1033"/>
      <c r="BQ23" s="1033"/>
      <c r="BR23" s="1033"/>
      <c r="BS23" s="1033"/>
      <c r="BT23" s="1033"/>
      <c r="BU23" s="1033"/>
      <c r="BV23" s="1033"/>
      <c r="BW23" s="1033"/>
      <c r="BX23" s="1033"/>
      <c r="BY23" s="1033"/>
      <c r="BZ23" s="1033"/>
      <c r="CA23" s="1033"/>
      <c r="CB23" s="1033"/>
      <c r="CC23" s="1033"/>
      <c r="CD23" s="1033"/>
      <c r="CE23" s="1033"/>
      <c r="CF23" s="1033"/>
      <c r="CG23" s="1033"/>
      <c r="CH23" s="1033"/>
      <c r="CI23" s="1033"/>
      <c r="CJ23" s="1033"/>
      <c r="CK23" s="1033"/>
      <c r="CL23" s="1033"/>
      <c r="CM23" s="1033"/>
      <c r="CN23" s="1033"/>
      <c r="CO23" s="1033"/>
      <c r="CP23" s="1033"/>
      <c r="CQ23" s="1033"/>
      <c r="CR23" s="1033"/>
      <c r="CS23" s="1033"/>
      <c r="CT23" s="1033"/>
      <c r="CU23" s="1033"/>
      <c r="CV23" s="1033"/>
      <c r="CW23" s="1033"/>
      <c r="CX23" s="1033"/>
      <c r="CY23" s="1033"/>
      <c r="CZ23" s="1033"/>
      <c r="DA23" s="1024"/>
      <c r="DB23" s="1024"/>
      <c r="DC23" s="1024"/>
      <c r="DD23" s="1024"/>
      <c r="DE23" s="1024"/>
      <c r="DF23" s="1024"/>
      <c r="DG23" s="1024"/>
      <c r="DH23" s="1024"/>
      <c r="DI23" s="1024"/>
    </row>
    <row r="24" spans="1:113" s="425" customFormat="1" ht="12.75">
      <c r="A24" s="484"/>
      <c r="B24" s="1036" t="s">
        <v>336</v>
      </c>
      <c r="C24" s="1031"/>
      <c r="D24" s="1031"/>
      <c r="E24" s="1067"/>
      <c r="F24" s="1067"/>
      <c r="G24" s="1033"/>
      <c r="H24" s="1033"/>
      <c r="I24" s="1033"/>
      <c r="J24" s="1033"/>
      <c r="K24" s="1033"/>
      <c r="L24" s="1033"/>
      <c r="M24" s="1033"/>
      <c r="N24" s="1033"/>
      <c r="O24" s="1033"/>
      <c r="P24" s="1033"/>
      <c r="Q24" s="1033"/>
      <c r="R24" s="1033"/>
      <c r="S24" s="1033"/>
      <c r="T24" s="1033"/>
      <c r="U24" s="1033"/>
      <c r="V24" s="1033"/>
      <c r="W24" s="1033"/>
      <c r="X24" s="1033"/>
      <c r="Y24" s="1033"/>
      <c r="Z24" s="1033"/>
      <c r="AA24" s="1033"/>
      <c r="AB24" s="1033"/>
      <c r="AC24" s="1033"/>
      <c r="AD24" s="1033"/>
      <c r="AE24" s="1033"/>
      <c r="AF24" s="1033"/>
      <c r="AG24" s="1033"/>
      <c r="AH24" s="1033"/>
      <c r="AI24" s="1033"/>
      <c r="AJ24" s="1033"/>
      <c r="AK24" s="1033"/>
      <c r="AL24" s="1033"/>
      <c r="AM24" s="1033"/>
      <c r="AN24" s="1033"/>
      <c r="AO24" s="1033"/>
      <c r="AP24" s="1033"/>
      <c r="AQ24" s="1033"/>
      <c r="AR24" s="1033"/>
      <c r="AS24" s="1033"/>
      <c r="AT24" s="1033"/>
      <c r="AU24" s="1033"/>
      <c r="AV24" s="1033"/>
      <c r="AW24" s="1033"/>
      <c r="AX24" s="1033"/>
      <c r="AY24" s="1033"/>
      <c r="AZ24" s="1033"/>
      <c r="BA24" s="1033"/>
      <c r="BB24" s="1033"/>
      <c r="BC24" s="1033"/>
      <c r="BD24" s="1033"/>
      <c r="BE24" s="1033"/>
      <c r="BF24" s="1033"/>
      <c r="BG24" s="1033"/>
      <c r="BH24" s="1033"/>
      <c r="BI24" s="1033"/>
      <c r="BJ24" s="1033"/>
      <c r="BK24" s="1033"/>
      <c r="BL24" s="1033"/>
      <c r="BM24" s="1033"/>
      <c r="BN24" s="1033"/>
      <c r="BO24" s="1033"/>
      <c r="BP24" s="1033"/>
      <c r="BQ24" s="1033"/>
      <c r="BR24" s="1033"/>
      <c r="BS24" s="1033"/>
      <c r="BT24" s="1033"/>
      <c r="BU24" s="1033"/>
      <c r="BV24" s="1033"/>
      <c r="BW24" s="1033"/>
      <c r="BX24" s="1033"/>
      <c r="BY24" s="1033"/>
      <c r="BZ24" s="1033"/>
      <c r="CA24" s="1033"/>
      <c r="CB24" s="1033"/>
      <c r="CC24" s="1033"/>
      <c r="CD24" s="1033"/>
      <c r="CE24" s="1033"/>
      <c r="CF24" s="1033"/>
      <c r="CG24" s="1033"/>
      <c r="CH24" s="1033"/>
      <c r="CI24" s="1033"/>
      <c r="CJ24" s="1033"/>
      <c r="CK24" s="1033"/>
      <c r="CL24" s="1033"/>
      <c r="CM24" s="1033"/>
      <c r="CN24" s="1033"/>
      <c r="CO24" s="1033"/>
      <c r="CP24" s="1033"/>
      <c r="CQ24" s="1033"/>
      <c r="CR24" s="1033"/>
      <c r="CS24" s="1033"/>
      <c r="CT24" s="1033"/>
      <c r="CU24" s="1033"/>
      <c r="CV24" s="1033"/>
      <c r="CW24" s="1033"/>
      <c r="CX24" s="1033"/>
      <c r="CY24" s="1033"/>
      <c r="CZ24" s="1033"/>
      <c r="DA24" s="1024"/>
      <c r="DB24" s="1024"/>
      <c r="DC24" s="1024"/>
      <c r="DD24" s="1024"/>
      <c r="DE24" s="1024"/>
      <c r="DF24" s="1024"/>
      <c r="DG24" s="1024"/>
      <c r="DH24" s="1024"/>
      <c r="DI24" s="1024"/>
    </row>
    <row r="25" spans="1:113" s="425" customFormat="1" ht="12.75">
      <c r="A25" s="484"/>
      <c r="B25" s="1036" t="s">
        <v>337</v>
      </c>
      <c r="C25" s="1031"/>
      <c r="D25" s="1031"/>
      <c r="E25" s="1064" t="e">
        <f>D25/3сп!K41</f>
        <v>#DIV/0!</v>
      </c>
      <c r="F25" s="1064" t="e">
        <f>D25/'5ОР '!D6</f>
        <v>#DIV/0!</v>
      </c>
      <c r="G25" s="1033"/>
      <c r="H25" s="1033"/>
      <c r="I25" s="1033"/>
      <c r="J25" s="1033"/>
      <c r="K25" s="1033"/>
      <c r="L25" s="1033"/>
      <c r="M25" s="1033"/>
      <c r="N25" s="1033"/>
      <c r="O25" s="1033"/>
      <c r="P25" s="1033"/>
      <c r="Q25" s="1033"/>
      <c r="R25" s="1033"/>
      <c r="S25" s="1033"/>
      <c r="T25" s="1033"/>
      <c r="U25" s="1033"/>
      <c r="V25" s="1033"/>
      <c r="W25" s="1033"/>
      <c r="X25" s="1033"/>
      <c r="Y25" s="1033"/>
      <c r="Z25" s="1033"/>
      <c r="AA25" s="1033"/>
      <c r="AB25" s="1033"/>
      <c r="AC25" s="1033"/>
      <c r="AD25" s="1033"/>
      <c r="AE25" s="1033"/>
      <c r="AF25" s="1033"/>
      <c r="AG25" s="1033"/>
      <c r="AH25" s="1033"/>
      <c r="AI25" s="1033"/>
      <c r="AJ25" s="1033"/>
      <c r="AK25" s="1033"/>
      <c r="AL25" s="1033"/>
      <c r="AM25" s="1033"/>
      <c r="AN25" s="1033"/>
      <c r="AO25" s="1033"/>
      <c r="AP25" s="1033"/>
      <c r="AQ25" s="1033"/>
      <c r="AR25" s="1033"/>
      <c r="AS25" s="1033"/>
      <c r="AT25" s="1033"/>
      <c r="AU25" s="1033"/>
      <c r="AV25" s="1033"/>
      <c r="AW25" s="1033"/>
      <c r="AX25" s="1033"/>
      <c r="AY25" s="1033"/>
      <c r="AZ25" s="1033"/>
      <c r="BA25" s="1033"/>
      <c r="BB25" s="1033"/>
      <c r="BC25" s="1033"/>
      <c r="BD25" s="1033"/>
      <c r="BE25" s="1033"/>
      <c r="BF25" s="1033"/>
      <c r="BG25" s="1033"/>
      <c r="BH25" s="1033"/>
      <c r="BI25" s="1033"/>
      <c r="BJ25" s="1033"/>
      <c r="BK25" s="1033"/>
      <c r="BL25" s="1033"/>
      <c r="BM25" s="1033"/>
      <c r="BN25" s="1033"/>
      <c r="BO25" s="1033"/>
      <c r="BP25" s="1033"/>
      <c r="BQ25" s="1033"/>
      <c r="BR25" s="1033"/>
      <c r="BS25" s="1033"/>
      <c r="BT25" s="1033"/>
      <c r="BU25" s="1033"/>
      <c r="BV25" s="1033"/>
      <c r="BW25" s="1033"/>
      <c r="BX25" s="1033"/>
      <c r="BY25" s="1033"/>
      <c r="BZ25" s="1033"/>
      <c r="CA25" s="1033"/>
      <c r="CB25" s="1033"/>
      <c r="CC25" s="1033"/>
      <c r="CD25" s="1033"/>
      <c r="CE25" s="1033"/>
      <c r="CF25" s="1033"/>
      <c r="CG25" s="1033"/>
      <c r="CH25" s="1033"/>
      <c r="CI25" s="1033"/>
      <c r="CJ25" s="1033"/>
      <c r="CK25" s="1033"/>
      <c r="CL25" s="1033"/>
      <c r="CM25" s="1033"/>
      <c r="CN25" s="1033"/>
      <c r="CO25" s="1033"/>
      <c r="CP25" s="1033"/>
      <c r="CQ25" s="1033"/>
      <c r="CR25" s="1033"/>
      <c r="CS25" s="1033"/>
      <c r="CT25" s="1033"/>
      <c r="CU25" s="1033"/>
      <c r="CV25" s="1033"/>
      <c r="CW25" s="1033"/>
      <c r="CX25" s="1033"/>
      <c r="CY25" s="1033"/>
      <c r="CZ25" s="1033"/>
      <c r="DA25" s="1024"/>
      <c r="DB25" s="1024"/>
      <c r="DC25" s="1024"/>
      <c r="DD25" s="1024"/>
      <c r="DE25" s="1024"/>
      <c r="DF25" s="1024"/>
      <c r="DG25" s="1024"/>
      <c r="DH25" s="1024"/>
      <c r="DI25" s="1024"/>
    </row>
    <row r="26" spans="1:113" s="425" customFormat="1" ht="12.75">
      <c r="A26" s="484"/>
      <c r="B26" s="1036" t="s">
        <v>366</v>
      </c>
      <c r="C26" s="1031"/>
      <c r="D26" s="1031"/>
      <c r="E26" s="1064" t="e">
        <f>D26/3сп!K41</f>
        <v>#DIV/0!</v>
      </c>
      <c r="F26" s="1064" t="e">
        <f>D26/'5ОР '!D6</f>
        <v>#DIV/0!</v>
      </c>
      <c r="G26" s="1033"/>
      <c r="H26" s="1033"/>
      <c r="I26" s="1033"/>
      <c r="J26" s="1033"/>
      <c r="K26" s="1033"/>
      <c r="L26" s="1033"/>
      <c r="M26" s="1033"/>
      <c r="N26" s="1033"/>
      <c r="O26" s="1033"/>
      <c r="P26" s="1033"/>
      <c r="Q26" s="1033"/>
      <c r="R26" s="1033"/>
      <c r="S26" s="1033"/>
      <c r="T26" s="1033"/>
      <c r="U26" s="1033"/>
      <c r="V26" s="1033"/>
      <c r="W26" s="1033"/>
      <c r="X26" s="1033"/>
      <c r="Y26" s="1033"/>
      <c r="Z26" s="1033"/>
      <c r="AA26" s="1033"/>
      <c r="AB26" s="1033"/>
      <c r="AC26" s="1033"/>
      <c r="AD26" s="1033"/>
      <c r="AE26" s="1033"/>
      <c r="AF26" s="1033"/>
      <c r="AG26" s="1033"/>
      <c r="AH26" s="1033"/>
      <c r="AI26" s="1033"/>
      <c r="AJ26" s="1033"/>
      <c r="AK26" s="1033"/>
      <c r="AL26" s="1033"/>
      <c r="AM26" s="1033"/>
      <c r="AN26" s="1033"/>
      <c r="AO26" s="1033"/>
      <c r="AP26" s="1033"/>
      <c r="AQ26" s="1033"/>
      <c r="AR26" s="1033"/>
      <c r="AS26" s="1033"/>
      <c r="AT26" s="1033"/>
      <c r="AU26" s="1033"/>
      <c r="AV26" s="1033"/>
      <c r="AW26" s="1033"/>
      <c r="AX26" s="1033"/>
      <c r="AY26" s="1033"/>
      <c r="AZ26" s="1033"/>
      <c r="BA26" s="1033"/>
      <c r="BB26" s="1033"/>
      <c r="BC26" s="1033"/>
      <c r="BD26" s="1033"/>
      <c r="BE26" s="1033"/>
      <c r="BF26" s="1033"/>
      <c r="BG26" s="1033"/>
      <c r="BH26" s="1033"/>
      <c r="BI26" s="1033"/>
      <c r="BJ26" s="1033"/>
      <c r="BK26" s="1033"/>
      <c r="BL26" s="1033"/>
      <c r="BM26" s="1033"/>
      <c r="BN26" s="1033"/>
      <c r="BO26" s="1033"/>
      <c r="BP26" s="1033"/>
      <c r="BQ26" s="1033"/>
      <c r="BR26" s="1033"/>
      <c r="BS26" s="1033"/>
      <c r="BT26" s="1033"/>
      <c r="BU26" s="1033"/>
      <c r="BV26" s="1033"/>
      <c r="BW26" s="1033"/>
      <c r="BX26" s="1033"/>
      <c r="BY26" s="1033"/>
      <c r="BZ26" s="1033"/>
      <c r="CA26" s="1033"/>
      <c r="CB26" s="1033"/>
      <c r="CC26" s="1033"/>
      <c r="CD26" s="1033"/>
      <c r="CE26" s="1033"/>
      <c r="CF26" s="1033"/>
      <c r="CG26" s="1033"/>
      <c r="CH26" s="1033"/>
      <c r="CI26" s="1033"/>
      <c r="CJ26" s="1033"/>
      <c r="CK26" s="1033"/>
      <c r="CL26" s="1033"/>
      <c r="CM26" s="1033"/>
      <c r="CN26" s="1033"/>
      <c r="CO26" s="1033"/>
      <c r="CP26" s="1033"/>
      <c r="CQ26" s="1033"/>
      <c r="CR26" s="1033"/>
      <c r="CS26" s="1033"/>
      <c r="CT26" s="1033"/>
      <c r="CU26" s="1033"/>
      <c r="CV26" s="1033"/>
      <c r="CW26" s="1033"/>
      <c r="CX26" s="1033"/>
      <c r="CY26" s="1033"/>
      <c r="CZ26" s="1033"/>
      <c r="DA26" s="1024"/>
      <c r="DB26" s="1024"/>
      <c r="DC26" s="1024"/>
      <c r="DD26" s="1024"/>
      <c r="DE26" s="1024"/>
      <c r="DF26" s="1024"/>
      <c r="DG26" s="1024"/>
      <c r="DH26" s="1024"/>
      <c r="DI26" s="1024"/>
    </row>
    <row r="27" spans="1:113" s="425" customFormat="1" ht="12.75">
      <c r="A27" s="701">
        <v>3</v>
      </c>
      <c r="B27" s="675" t="s">
        <v>368</v>
      </c>
      <c r="C27" s="1062">
        <f>SUM(C35:C36,C28)</f>
        <v>0</v>
      </c>
      <c r="D27" s="1063">
        <f>SUM(D35:D36,D28)</f>
        <v>0</v>
      </c>
      <c r="E27" s="1064" t="e">
        <f>D27/3сп!K41</f>
        <v>#DIV/0!</v>
      </c>
      <c r="F27" s="1064" t="e">
        <f>D27/'5ОР '!D6</f>
        <v>#DIV/0!</v>
      </c>
      <c r="G27" s="1022"/>
      <c r="H27" s="1022"/>
      <c r="I27" s="1022"/>
      <c r="J27" s="1022"/>
      <c r="K27" s="1022"/>
      <c r="L27" s="1022"/>
      <c r="M27" s="1022"/>
      <c r="N27" s="1022"/>
      <c r="O27" s="1022"/>
      <c r="P27" s="1022"/>
      <c r="Q27" s="1022"/>
      <c r="R27" s="1022"/>
      <c r="S27" s="1022"/>
      <c r="T27" s="1022"/>
      <c r="U27" s="1022"/>
      <c r="V27" s="1022"/>
      <c r="W27" s="1022"/>
      <c r="X27" s="1022"/>
      <c r="Y27" s="1022"/>
      <c r="Z27" s="1022"/>
      <c r="AA27" s="1022"/>
      <c r="AB27" s="1022"/>
      <c r="AC27" s="1022"/>
      <c r="AD27" s="1022"/>
      <c r="AE27" s="1022"/>
      <c r="AF27" s="1022"/>
      <c r="AG27" s="1022"/>
      <c r="AH27" s="1022"/>
      <c r="AI27" s="1022"/>
      <c r="AJ27" s="1022"/>
      <c r="AK27" s="1022"/>
      <c r="AL27" s="1022"/>
      <c r="AM27" s="1022"/>
      <c r="AN27" s="1022"/>
      <c r="AO27" s="1022"/>
      <c r="AP27" s="1022"/>
      <c r="AQ27" s="1022"/>
      <c r="AR27" s="1022"/>
      <c r="AS27" s="1022"/>
      <c r="AT27" s="1022"/>
      <c r="AU27" s="1022"/>
      <c r="AV27" s="1022"/>
      <c r="AW27" s="1022"/>
      <c r="AX27" s="1022"/>
      <c r="AY27" s="1022"/>
      <c r="AZ27" s="1022"/>
      <c r="BA27" s="1022"/>
      <c r="BB27" s="1022"/>
      <c r="BC27" s="1022"/>
      <c r="BD27" s="1022"/>
      <c r="BE27" s="1022"/>
      <c r="BF27" s="1022"/>
      <c r="BG27" s="1022"/>
      <c r="BH27" s="1022"/>
      <c r="BI27" s="1022"/>
      <c r="BJ27" s="1022"/>
      <c r="BK27" s="1022"/>
      <c r="BL27" s="1022"/>
      <c r="BM27" s="1022"/>
      <c r="BN27" s="1022"/>
      <c r="BO27" s="1022"/>
      <c r="BP27" s="1022"/>
      <c r="BQ27" s="1022"/>
      <c r="BR27" s="1022"/>
      <c r="BS27" s="1022"/>
      <c r="BT27" s="1022"/>
      <c r="BU27" s="1022"/>
      <c r="BV27" s="1022"/>
      <c r="BW27" s="1022"/>
      <c r="BX27" s="1022"/>
      <c r="BY27" s="1022"/>
      <c r="BZ27" s="1022"/>
      <c r="CA27" s="1022"/>
      <c r="CB27" s="1022"/>
      <c r="CC27" s="1022"/>
      <c r="CD27" s="1022"/>
      <c r="CE27" s="1022"/>
      <c r="CF27" s="1022"/>
      <c r="CG27" s="1022"/>
      <c r="CH27" s="1022"/>
      <c r="CI27" s="1022"/>
      <c r="CJ27" s="1022"/>
      <c r="CK27" s="1022"/>
      <c r="CL27" s="1022"/>
      <c r="CM27" s="1022"/>
      <c r="CN27" s="1022"/>
      <c r="CO27" s="1022"/>
      <c r="CP27" s="1022"/>
      <c r="CQ27" s="1022"/>
      <c r="CR27" s="1022"/>
      <c r="CS27" s="1022"/>
      <c r="CT27" s="1022"/>
      <c r="CU27" s="1022"/>
      <c r="CV27" s="1022"/>
      <c r="CW27" s="1022"/>
      <c r="CX27" s="1022"/>
      <c r="CY27" s="1022"/>
      <c r="CZ27" s="1022"/>
      <c r="DA27" s="1024"/>
      <c r="DB27" s="1024"/>
      <c r="DC27" s="1024"/>
      <c r="DD27" s="1024"/>
      <c r="DE27" s="1024"/>
      <c r="DF27" s="1024"/>
      <c r="DG27" s="1024"/>
      <c r="DH27" s="1024"/>
      <c r="DI27" s="1024"/>
    </row>
    <row r="28" spans="1:113" s="425" customFormat="1" ht="12.75">
      <c r="A28" s="701"/>
      <c r="B28" s="1036" t="s">
        <v>330</v>
      </c>
      <c r="C28" s="1065">
        <f>SUM(C29:C34)</f>
        <v>0</v>
      </c>
      <c r="D28" s="1066">
        <f>SUM(D29:D34)</f>
        <v>0</v>
      </c>
      <c r="E28" s="1064" t="e">
        <f>D28/3сп!K41</f>
        <v>#DIV/0!</v>
      </c>
      <c r="F28" s="1064" t="e">
        <f>D28/'5ОР '!D6</f>
        <v>#DIV/0!</v>
      </c>
      <c r="G28" s="1028"/>
      <c r="H28" s="1028"/>
      <c r="I28" s="1028"/>
      <c r="J28" s="1028"/>
      <c r="K28" s="1028"/>
      <c r="L28" s="1028"/>
      <c r="M28" s="1028"/>
      <c r="N28" s="1028"/>
      <c r="O28" s="1028"/>
      <c r="P28" s="1028"/>
      <c r="Q28" s="1028"/>
      <c r="R28" s="1028"/>
      <c r="S28" s="1028"/>
      <c r="T28" s="1028"/>
      <c r="U28" s="1028"/>
      <c r="V28" s="1028"/>
      <c r="W28" s="1028"/>
      <c r="X28" s="1028"/>
      <c r="Y28" s="1028"/>
      <c r="Z28" s="1028"/>
      <c r="AA28" s="1028"/>
      <c r="AB28" s="1028"/>
      <c r="AC28" s="1028"/>
      <c r="AD28" s="1028"/>
      <c r="AE28" s="1028"/>
      <c r="AF28" s="1028"/>
      <c r="AG28" s="1028"/>
      <c r="AH28" s="1028"/>
      <c r="AI28" s="1028"/>
      <c r="AJ28" s="1028"/>
      <c r="AK28" s="1028"/>
      <c r="AL28" s="1028"/>
      <c r="AM28" s="1028"/>
      <c r="AN28" s="1028"/>
      <c r="AO28" s="1028"/>
      <c r="AP28" s="1028"/>
      <c r="AQ28" s="1028"/>
      <c r="AR28" s="1028"/>
      <c r="AS28" s="1028"/>
      <c r="AT28" s="1028"/>
      <c r="AU28" s="1028"/>
      <c r="AV28" s="1028"/>
      <c r="AW28" s="1028"/>
      <c r="AX28" s="1028"/>
      <c r="AY28" s="1028"/>
      <c r="AZ28" s="1028"/>
      <c r="BA28" s="1028"/>
      <c r="BB28" s="1028"/>
      <c r="BC28" s="1028"/>
      <c r="BD28" s="1028"/>
      <c r="BE28" s="1028"/>
      <c r="BF28" s="1028"/>
      <c r="BG28" s="1028"/>
      <c r="BH28" s="1028"/>
      <c r="BI28" s="1028"/>
      <c r="BJ28" s="1028"/>
      <c r="BK28" s="1028"/>
      <c r="BL28" s="1028"/>
      <c r="BM28" s="1028"/>
      <c r="BN28" s="1028"/>
      <c r="BO28" s="1028"/>
      <c r="BP28" s="1028"/>
      <c r="BQ28" s="1028"/>
      <c r="BR28" s="1028"/>
      <c r="BS28" s="1028"/>
      <c r="BT28" s="1028"/>
      <c r="BU28" s="1028"/>
      <c r="BV28" s="1028"/>
      <c r="BW28" s="1028"/>
      <c r="BX28" s="1028"/>
      <c r="BY28" s="1028"/>
      <c r="BZ28" s="1028"/>
      <c r="CA28" s="1028"/>
      <c r="CB28" s="1028"/>
      <c r="CC28" s="1028"/>
      <c r="CD28" s="1028"/>
      <c r="CE28" s="1028"/>
      <c r="CF28" s="1028"/>
      <c r="CG28" s="1028"/>
      <c r="CH28" s="1028"/>
      <c r="CI28" s="1028"/>
      <c r="CJ28" s="1028"/>
      <c r="CK28" s="1028"/>
      <c r="CL28" s="1028"/>
      <c r="CM28" s="1028"/>
      <c r="CN28" s="1028"/>
      <c r="CO28" s="1028"/>
      <c r="CP28" s="1028"/>
      <c r="CQ28" s="1028"/>
      <c r="CR28" s="1028"/>
      <c r="CS28" s="1028"/>
      <c r="CT28" s="1028"/>
      <c r="CU28" s="1028"/>
      <c r="CV28" s="1028"/>
      <c r="CW28" s="1028"/>
      <c r="CX28" s="1028"/>
      <c r="CY28" s="1028"/>
      <c r="CZ28" s="1028"/>
      <c r="DA28" s="1024"/>
      <c r="DB28" s="1024"/>
      <c r="DC28" s="1024"/>
      <c r="DD28" s="1024"/>
      <c r="DE28" s="1024"/>
      <c r="DF28" s="1024"/>
      <c r="DG28" s="1024"/>
      <c r="DH28" s="1024"/>
      <c r="DI28" s="1024"/>
    </row>
    <row r="29" spans="1:113" s="425" customFormat="1" ht="12.75">
      <c r="A29" s="701"/>
      <c r="B29" s="1036" t="s">
        <v>331</v>
      </c>
      <c r="C29" s="1031"/>
      <c r="D29" s="1031"/>
      <c r="E29" s="1067"/>
      <c r="F29" s="1067"/>
      <c r="G29" s="1033"/>
      <c r="H29" s="1033"/>
      <c r="I29" s="1033"/>
      <c r="J29" s="1033"/>
      <c r="K29" s="1033"/>
      <c r="L29" s="1033"/>
      <c r="M29" s="1033"/>
      <c r="N29" s="1033"/>
      <c r="O29" s="1033"/>
      <c r="P29" s="1033"/>
      <c r="Q29" s="1033"/>
      <c r="R29" s="1033"/>
      <c r="S29" s="1033"/>
      <c r="T29" s="1033"/>
      <c r="U29" s="1033"/>
      <c r="V29" s="1033"/>
      <c r="W29" s="1033"/>
      <c r="X29" s="1033"/>
      <c r="Y29" s="1033"/>
      <c r="Z29" s="1033"/>
      <c r="AA29" s="1033"/>
      <c r="AB29" s="1033"/>
      <c r="AC29" s="1033"/>
      <c r="AD29" s="1033"/>
      <c r="AE29" s="1033"/>
      <c r="AF29" s="1033"/>
      <c r="AG29" s="1033"/>
      <c r="AH29" s="1033"/>
      <c r="AI29" s="1033"/>
      <c r="AJ29" s="1033"/>
      <c r="AK29" s="1033"/>
      <c r="AL29" s="1033"/>
      <c r="AM29" s="1033"/>
      <c r="AN29" s="1033"/>
      <c r="AO29" s="1033"/>
      <c r="AP29" s="1033"/>
      <c r="AQ29" s="1033"/>
      <c r="AR29" s="1033"/>
      <c r="AS29" s="1033"/>
      <c r="AT29" s="1033"/>
      <c r="AU29" s="1033"/>
      <c r="AV29" s="1033"/>
      <c r="AW29" s="1033"/>
      <c r="AX29" s="1033"/>
      <c r="AY29" s="1033"/>
      <c r="AZ29" s="1033"/>
      <c r="BA29" s="1033"/>
      <c r="BB29" s="1033"/>
      <c r="BC29" s="1033"/>
      <c r="BD29" s="1033"/>
      <c r="BE29" s="1033"/>
      <c r="BF29" s="1033"/>
      <c r="BG29" s="1033"/>
      <c r="BH29" s="1033"/>
      <c r="BI29" s="1033"/>
      <c r="BJ29" s="1033"/>
      <c r="BK29" s="1033"/>
      <c r="BL29" s="1033"/>
      <c r="BM29" s="1033"/>
      <c r="BN29" s="1033"/>
      <c r="BO29" s="1033"/>
      <c r="BP29" s="1033"/>
      <c r="BQ29" s="1033"/>
      <c r="BR29" s="1033"/>
      <c r="BS29" s="1033"/>
      <c r="BT29" s="1033"/>
      <c r="BU29" s="1033"/>
      <c r="BV29" s="1033"/>
      <c r="BW29" s="1033"/>
      <c r="BX29" s="1033"/>
      <c r="BY29" s="1033"/>
      <c r="BZ29" s="1033"/>
      <c r="CA29" s="1033"/>
      <c r="CB29" s="1033"/>
      <c r="CC29" s="1033"/>
      <c r="CD29" s="1033"/>
      <c r="CE29" s="1033"/>
      <c r="CF29" s="1033"/>
      <c r="CG29" s="1033"/>
      <c r="CH29" s="1033"/>
      <c r="CI29" s="1033"/>
      <c r="CJ29" s="1033"/>
      <c r="CK29" s="1033"/>
      <c r="CL29" s="1033"/>
      <c r="CM29" s="1033"/>
      <c r="CN29" s="1033"/>
      <c r="CO29" s="1033"/>
      <c r="CP29" s="1033"/>
      <c r="CQ29" s="1033"/>
      <c r="CR29" s="1033"/>
      <c r="CS29" s="1033"/>
      <c r="CT29" s="1033"/>
      <c r="CU29" s="1033"/>
      <c r="CV29" s="1033"/>
      <c r="CW29" s="1033"/>
      <c r="CX29" s="1033"/>
      <c r="CY29" s="1033"/>
      <c r="CZ29" s="1033"/>
      <c r="DA29" s="1024"/>
      <c r="DB29" s="1024"/>
      <c r="DC29" s="1024"/>
      <c r="DD29" s="1024"/>
      <c r="DE29" s="1024"/>
      <c r="DF29" s="1024"/>
      <c r="DG29" s="1024"/>
      <c r="DH29" s="1024"/>
      <c r="DI29" s="1024"/>
    </row>
    <row r="30" spans="1:113" s="425" customFormat="1" ht="12.75">
      <c r="A30" s="701"/>
      <c r="B30" s="1036" t="s">
        <v>332</v>
      </c>
      <c r="C30" s="1031"/>
      <c r="D30" s="1031"/>
      <c r="E30" s="1067"/>
      <c r="F30" s="1067"/>
      <c r="G30" s="1033"/>
      <c r="H30" s="1033"/>
      <c r="I30" s="1033"/>
      <c r="J30" s="1033"/>
      <c r="K30" s="1033"/>
      <c r="L30" s="1033"/>
      <c r="M30" s="1033"/>
      <c r="N30" s="1033"/>
      <c r="O30" s="1033"/>
      <c r="P30" s="1033"/>
      <c r="Q30" s="1033"/>
      <c r="R30" s="1033"/>
      <c r="S30" s="1033"/>
      <c r="T30" s="1033"/>
      <c r="U30" s="1033"/>
      <c r="V30" s="1033"/>
      <c r="W30" s="1033"/>
      <c r="X30" s="1033"/>
      <c r="Y30" s="1033"/>
      <c r="Z30" s="1033"/>
      <c r="AA30" s="1033"/>
      <c r="AB30" s="1033"/>
      <c r="AC30" s="1033"/>
      <c r="AD30" s="1033"/>
      <c r="AE30" s="1033"/>
      <c r="AF30" s="1033"/>
      <c r="AG30" s="1033"/>
      <c r="AH30" s="1033"/>
      <c r="AI30" s="1033"/>
      <c r="AJ30" s="1033"/>
      <c r="AK30" s="1033"/>
      <c r="AL30" s="1033"/>
      <c r="AM30" s="1033"/>
      <c r="AN30" s="1033"/>
      <c r="AO30" s="1033"/>
      <c r="AP30" s="1033"/>
      <c r="AQ30" s="1033"/>
      <c r="AR30" s="1033"/>
      <c r="AS30" s="1033"/>
      <c r="AT30" s="1033"/>
      <c r="AU30" s="1033"/>
      <c r="AV30" s="1033"/>
      <c r="AW30" s="1033"/>
      <c r="AX30" s="1033"/>
      <c r="AY30" s="1033"/>
      <c r="AZ30" s="1033"/>
      <c r="BA30" s="1033"/>
      <c r="BB30" s="1033"/>
      <c r="BC30" s="1033"/>
      <c r="BD30" s="1033"/>
      <c r="BE30" s="1033"/>
      <c r="BF30" s="1033"/>
      <c r="BG30" s="1033"/>
      <c r="BH30" s="1033"/>
      <c r="BI30" s="1033"/>
      <c r="BJ30" s="1033"/>
      <c r="BK30" s="1033"/>
      <c r="BL30" s="1033"/>
      <c r="BM30" s="1033"/>
      <c r="BN30" s="1033"/>
      <c r="BO30" s="1033"/>
      <c r="BP30" s="1033"/>
      <c r="BQ30" s="1033"/>
      <c r="BR30" s="1033"/>
      <c r="BS30" s="1033"/>
      <c r="BT30" s="1033"/>
      <c r="BU30" s="1033"/>
      <c r="BV30" s="1033"/>
      <c r="BW30" s="1033"/>
      <c r="BX30" s="1033"/>
      <c r="BY30" s="1033"/>
      <c r="BZ30" s="1033"/>
      <c r="CA30" s="1033"/>
      <c r="CB30" s="1033"/>
      <c r="CC30" s="1033"/>
      <c r="CD30" s="1033"/>
      <c r="CE30" s="1033"/>
      <c r="CF30" s="1033"/>
      <c r="CG30" s="1033"/>
      <c r="CH30" s="1033"/>
      <c r="CI30" s="1033"/>
      <c r="CJ30" s="1033"/>
      <c r="CK30" s="1033"/>
      <c r="CL30" s="1033"/>
      <c r="CM30" s="1033"/>
      <c r="CN30" s="1033"/>
      <c r="CO30" s="1033"/>
      <c r="CP30" s="1033"/>
      <c r="CQ30" s="1033"/>
      <c r="CR30" s="1033"/>
      <c r="CS30" s="1033"/>
      <c r="CT30" s="1033"/>
      <c r="CU30" s="1033"/>
      <c r="CV30" s="1033"/>
      <c r="CW30" s="1033"/>
      <c r="CX30" s="1033"/>
      <c r="CY30" s="1033"/>
      <c r="CZ30" s="1033"/>
      <c r="DA30" s="1024"/>
      <c r="DB30" s="1024"/>
      <c r="DC30" s="1024"/>
      <c r="DD30" s="1024"/>
      <c r="DE30" s="1024"/>
      <c r="DF30" s="1024"/>
      <c r="DG30" s="1024"/>
      <c r="DH30" s="1024"/>
      <c r="DI30" s="1024"/>
    </row>
    <row r="31" spans="1:113" s="425" customFormat="1" ht="12.75">
      <c r="A31" s="701"/>
      <c r="B31" s="1036" t="s">
        <v>333</v>
      </c>
      <c r="C31" s="1031"/>
      <c r="D31" s="1031"/>
      <c r="E31" s="1067"/>
      <c r="F31" s="1067"/>
      <c r="G31" s="1033"/>
      <c r="H31" s="1033"/>
      <c r="I31" s="1033"/>
      <c r="J31" s="1033"/>
      <c r="K31" s="1033"/>
      <c r="L31" s="1033"/>
      <c r="M31" s="1033"/>
      <c r="N31" s="1033"/>
      <c r="O31" s="1033"/>
      <c r="P31" s="1033"/>
      <c r="Q31" s="1033"/>
      <c r="R31" s="1033"/>
      <c r="S31" s="1033"/>
      <c r="T31" s="1033"/>
      <c r="U31" s="1033"/>
      <c r="V31" s="1033"/>
      <c r="W31" s="1033"/>
      <c r="X31" s="1033"/>
      <c r="Y31" s="1033"/>
      <c r="Z31" s="1033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3"/>
      <c r="AK31" s="1033"/>
      <c r="AL31" s="1033"/>
      <c r="AM31" s="1033"/>
      <c r="AN31" s="1033"/>
      <c r="AO31" s="1033"/>
      <c r="AP31" s="1033"/>
      <c r="AQ31" s="1033"/>
      <c r="AR31" s="1033"/>
      <c r="AS31" s="1033"/>
      <c r="AT31" s="1033"/>
      <c r="AU31" s="1033"/>
      <c r="AV31" s="1033"/>
      <c r="AW31" s="1033"/>
      <c r="AX31" s="1033"/>
      <c r="AY31" s="1033"/>
      <c r="AZ31" s="1033"/>
      <c r="BA31" s="1033"/>
      <c r="BB31" s="1033"/>
      <c r="BC31" s="1033"/>
      <c r="BD31" s="1033"/>
      <c r="BE31" s="1033"/>
      <c r="BF31" s="1033"/>
      <c r="BG31" s="1033"/>
      <c r="BH31" s="1033"/>
      <c r="BI31" s="1033"/>
      <c r="BJ31" s="1033"/>
      <c r="BK31" s="1033"/>
      <c r="BL31" s="1033"/>
      <c r="BM31" s="1033"/>
      <c r="BN31" s="1033"/>
      <c r="BO31" s="1033"/>
      <c r="BP31" s="1033"/>
      <c r="BQ31" s="1033"/>
      <c r="BR31" s="1033"/>
      <c r="BS31" s="1033"/>
      <c r="BT31" s="1033"/>
      <c r="BU31" s="1033"/>
      <c r="BV31" s="1033"/>
      <c r="BW31" s="1033"/>
      <c r="BX31" s="1033"/>
      <c r="BY31" s="1033"/>
      <c r="BZ31" s="1033"/>
      <c r="CA31" s="1033"/>
      <c r="CB31" s="1033"/>
      <c r="CC31" s="1033"/>
      <c r="CD31" s="1033"/>
      <c r="CE31" s="1033"/>
      <c r="CF31" s="1033"/>
      <c r="CG31" s="1033"/>
      <c r="CH31" s="1033"/>
      <c r="CI31" s="1033"/>
      <c r="CJ31" s="1033"/>
      <c r="CK31" s="1033"/>
      <c r="CL31" s="1033"/>
      <c r="CM31" s="1033"/>
      <c r="CN31" s="1033"/>
      <c r="CO31" s="1033"/>
      <c r="CP31" s="1033"/>
      <c r="CQ31" s="1033"/>
      <c r="CR31" s="1033"/>
      <c r="CS31" s="1033"/>
      <c r="CT31" s="1033"/>
      <c r="CU31" s="1033"/>
      <c r="CV31" s="1033"/>
      <c r="CW31" s="1033"/>
      <c r="CX31" s="1033"/>
      <c r="CY31" s="1033"/>
      <c r="CZ31" s="1033"/>
      <c r="DA31" s="1024"/>
      <c r="DB31" s="1024"/>
      <c r="DC31" s="1024"/>
      <c r="DD31" s="1024"/>
      <c r="DE31" s="1024"/>
      <c r="DF31" s="1024"/>
      <c r="DG31" s="1024"/>
      <c r="DH31" s="1024"/>
      <c r="DI31" s="1024"/>
    </row>
    <row r="32" spans="1:113" s="425" customFormat="1" ht="12.75">
      <c r="A32" s="701"/>
      <c r="B32" s="1036" t="s">
        <v>334</v>
      </c>
      <c r="C32" s="1031"/>
      <c r="D32" s="1031"/>
      <c r="E32" s="1067"/>
      <c r="F32" s="1067"/>
      <c r="G32" s="1033"/>
      <c r="H32" s="1033"/>
      <c r="I32" s="1033"/>
      <c r="J32" s="1033"/>
      <c r="K32" s="1033"/>
      <c r="L32" s="1033"/>
      <c r="M32" s="1033"/>
      <c r="N32" s="1033"/>
      <c r="O32" s="1033"/>
      <c r="P32" s="1033"/>
      <c r="Q32" s="1033"/>
      <c r="R32" s="1033"/>
      <c r="S32" s="1033"/>
      <c r="T32" s="1033"/>
      <c r="U32" s="1033"/>
      <c r="V32" s="1033"/>
      <c r="W32" s="1033"/>
      <c r="X32" s="1033"/>
      <c r="Y32" s="1033"/>
      <c r="Z32" s="1033"/>
      <c r="AA32" s="1033"/>
      <c r="AB32" s="1033"/>
      <c r="AC32" s="1033"/>
      <c r="AD32" s="1033"/>
      <c r="AE32" s="1033"/>
      <c r="AF32" s="1033"/>
      <c r="AG32" s="1033"/>
      <c r="AH32" s="1033"/>
      <c r="AI32" s="1033"/>
      <c r="AJ32" s="1033"/>
      <c r="AK32" s="1033"/>
      <c r="AL32" s="1033"/>
      <c r="AM32" s="1033"/>
      <c r="AN32" s="1033"/>
      <c r="AO32" s="1033"/>
      <c r="AP32" s="1033"/>
      <c r="AQ32" s="1033"/>
      <c r="AR32" s="1033"/>
      <c r="AS32" s="1033"/>
      <c r="AT32" s="1033"/>
      <c r="AU32" s="1033"/>
      <c r="AV32" s="1033"/>
      <c r="AW32" s="1033"/>
      <c r="AX32" s="1033"/>
      <c r="AY32" s="1033"/>
      <c r="AZ32" s="1033"/>
      <c r="BA32" s="1033"/>
      <c r="BB32" s="1033"/>
      <c r="BC32" s="1033"/>
      <c r="BD32" s="1033"/>
      <c r="BE32" s="1033"/>
      <c r="BF32" s="1033"/>
      <c r="BG32" s="1033"/>
      <c r="BH32" s="1033"/>
      <c r="BI32" s="1033"/>
      <c r="BJ32" s="1033"/>
      <c r="BK32" s="1033"/>
      <c r="BL32" s="1033"/>
      <c r="BM32" s="1033"/>
      <c r="BN32" s="1033"/>
      <c r="BO32" s="1033"/>
      <c r="BP32" s="1033"/>
      <c r="BQ32" s="1033"/>
      <c r="BR32" s="1033"/>
      <c r="BS32" s="1033"/>
      <c r="BT32" s="1033"/>
      <c r="BU32" s="1033"/>
      <c r="BV32" s="1033"/>
      <c r="BW32" s="1033"/>
      <c r="BX32" s="1033"/>
      <c r="BY32" s="1033"/>
      <c r="BZ32" s="1033"/>
      <c r="CA32" s="1033"/>
      <c r="CB32" s="1033"/>
      <c r="CC32" s="1033"/>
      <c r="CD32" s="1033"/>
      <c r="CE32" s="1033"/>
      <c r="CF32" s="1033"/>
      <c r="CG32" s="1033"/>
      <c r="CH32" s="1033"/>
      <c r="CI32" s="1033"/>
      <c r="CJ32" s="1033"/>
      <c r="CK32" s="1033"/>
      <c r="CL32" s="1033"/>
      <c r="CM32" s="1033"/>
      <c r="CN32" s="1033"/>
      <c r="CO32" s="1033"/>
      <c r="CP32" s="1033"/>
      <c r="CQ32" s="1033"/>
      <c r="CR32" s="1033"/>
      <c r="CS32" s="1033"/>
      <c r="CT32" s="1033"/>
      <c r="CU32" s="1033"/>
      <c r="CV32" s="1033"/>
      <c r="CW32" s="1033"/>
      <c r="CX32" s="1033"/>
      <c r="CY32" s="1033"/>
      <c r="CZ32" s="1033"/>
      <c r="DA32" s="1024"/>
      <c r="DB32" s="1024"/>
      <c r="DC32" s="1024"/>
      <c r="DD32" s="1024"/>
      <c r="DE32" s="1024"/>
      <c r="DF32" s="1024"/>
      <c r="DG32" s="1024"/>
      <c r="DH32" s="1024"/>
      <c r="DI32" s="1024"/>
    </row>
    <row r="33" spans="1:113" s="425" customFormat="1" ht="12.75">
      <c r="A33" s="701"/>
      <c r="B33" s="1036" t="s">
        <v>342</v>
      </c>
      <c r="C33" s="1031"/>
      <c r="D33" s="1031"/>
      <c r="E33" s="1067"/>
      <c r="F33" s="1067"/>
      <c r="G33" s="1033"/>
      <c r="H33" s="1033"/>
      <c r="I33" s="1033"/>
      <c r="J33" s="1033"/>
      <c r="K33" s="1033"/>
      <c r="L33" s="1033"/>
      <c r="M33" s="1033"/>
      <c r="N33" s="1033"/>
      <c r="O33" s="1033"/>
      <c r="P33" s="1033"/>
      <c r="Q33" s="1033"/>
      <c r="R33" s="1033"/>
      <c r="S33" s="1033"/>
      <c r="T33" s="1033"/>
      <c r="U33" s="1033"/>
      <c r="V33" s="1033"/>
      <c r="W33" s="1033"/>
      <c r="X33" s="1033"/>
      <c r="Y33" s="1033"/>
      <c r="Z33" s="1033"/>
      <c r="AA33" s="1033"/>
      <c r="AB33" s="1033"/>
      <c r="AC33" s="1033"/>
      <c r="AD33" s="1033"/>
      <c r="AE33" s="1033"/>
      <c r="AF33" s="1033"/>
      <c r="AG33" s="1033"/>
      <c r="AH33" s="1033"/>
      <c r="AI33" s="1033"/>
      <c r="AJ33" s="1033"/>
      <c r="AK33" s="1033"/>
      <c r="AL33" s="1033"/>
      <c r="AM33" s="1033"/>
      <c r="AN33" s="1033"/>
      <c r="AO33" s="1033"/>
      <c r="AP33" s="1033"/>
      <c r="AQ33" s="1033"/>
      <c r="AR33" s="1033"/>
      <c r="AS33" s="1033"/>
      <c r="AT33" s="1033"/>
      <c r="AU33" s="1033"/>
      <c r="AV33" s="1033"/>
      <c r="AW33" s="1033"/>
      <c r="AX33" s="1033"/>
      <c r="AY33" s="1033"/>
      <c r="AZ33" s="1033"/>
      <c r="BA33" s="1033"/>
      <c r="BB33" s="1033"/>
      <c r="BC33" s="1033"/>
      <c r="BD33" s="1033"/>
      <c r="BE33" s="1033"/>
      <c r="BF33" s="1033"/>
      <c r="BG33" s="1033"/>
      <c r="BH33" s="1033"/>
      <c r="BI33" s="1033"/>
      <c r="BJ33" s="1033"/>
      <c r="BK33" s="1033"/>
      <c r="BL33" s="1033"/>
      <c r="BM33" s="1033"/>
      <c r="BN33" s="1033"/>
      <c r="BO33" s="1033"/>
      <c r="BP33" s="1033"/>
      <c r="BQ33" s="1033"/>
      <c r="BR33" s="1033"/>
      <c r="BS33" s="1033"/>
      <c r="BT33" s="1033"/>
      <c r="BU33" s="1033"/>
      <c r="BV33" s="1033"/>
      <c r="BW33" s="1033"/>
      <c r="BX33" s="1033"/>
      <c r="BY33" s="1033"/>
      <c r="BZ33" s="1033"/>
      <c r="CA33" s="1033"/>
      <c r="CB33" s="1033"/>
      <c r="CC33" s="1033"/>
      <c r="CD33" s="1033"/>
      <c r="CE33" s="1033"/>
      <c r="CF33" s="1033"/>
      <c r="CG33" s="1033"/>
      <c r="CH33" s="1033"/>
      <c r="CI33" s="1033"/>
      <c r="CJ33" s="1033"/>
      <c r="CK33" s="1033"/>
      <c r="CL33" s="1033"/>
      <c r="CM33" s="1033"/>
      <c r="CN33" s="1033"/>
      <c r="CO33" s="1033"/>
      <c r="CP33" s="1033"/>
      <c r="CQ33" s="1033"/>
      <c r="CR33" s="1033"/>
      <c r="CS33" s="1033"/>
      <c r="CT33" s="1033"/>
      <c r="CU33" s="1033"/>
      <c r="CV33" s="1033"/>
      <c r="CW33" s="1033"/>
      <c r="CX33" s="1033"/>
      <c r="CY33" s="1033"/>
      <c r="CZ33" s="1033"/>
      <c r="DA33" s="1024"/>
      <c r="DB33" s="1024"/>
      <c r="DC33" s="1024"/>
      <c r="DD33" s="1024"/>
      <c r="DE33" s="1024"/>
      <c r="DF33" s="1024"/>
      <c r="DG33" s="1024"/>
      <c r="DH33" s="1024"/>
      <c r="DI33" s="1024"/>
    </row>
    <row r="34" spans="1:113" s="425" customFormat="1" ht="12.75">
      <c r="A34" s="701"/>
      <c r="B34" s="1036" t="s">
        <v>336</v>
      </c>
      <c r="C34" s="1031"/>
      <c r="D34" s="1031"/>
      <c r="E34" s="1067"/>
      <c r="F34" s="1067"/>
      <c r="G34" s="1033"/>
      <c r="H34" s="1033"/>
      <c r="I34" s="1033"/>
      <c r="J34" s="1033"/>
      <c r="K34" s="1033"/>
      <c r="L34" s="1033"/>
      <c r="M34" s="1033"/>
      <c r="N34" s="1033"/>
      <c r="O34" s="1033"/>
      <c r="P34" s="1033"/>
      <c r="Q34" s="1033"/>
      <c r="R34" s="1033"/>
      <c r="S34" s="1033"/>
      <c r="T34" s="1033"/>
      <c r="U34" s="1033"/>
      <c r="V34" s="1033"/>
      <c r="W34" s="1033"/>
      <c r="X34" s="1033"/>
      <c r="Y34" s="1033"/>
      <c r="Z34" s="1033"/>
      <c r="AA34" s="1033"/>
      <c r="AB34" s="1033"/>
      <c r="AC34" s="1033"/>
      <c r="AD34" s="1033"/>
      <c r="AE34" s="1033"/>
      <c r="AF34" s="1033"/>
      <c r="AG34" s="1033"/>
      <c r="AH34" s="1033"/>
      <c r="AI34" s="1033"/>
      <c r="AJ34" s="1033"/>
      <c r="AK34" s="1033"/>
      <c r="AL34" s="1033"/>
      <c r="AM34" s="1033"/>
      <c r="AN34" s="1033"/>
      <c r="AO34" s="1033"/>
      <c r="AP34" s="1033"/>
      <c r="AQ34" s="1033"/>
      <c r="AR34" s="1033"/>
      <c r="AS34" s="1033"/>
      <c r="AT34" s="1033"/>
      <c r="AU34" s="1033"/>
      <c r="AV34" s="1033"/>
      <c r="AW34" s="1033"/>
      <c r="AX34" s="1033"/>
      <c r="AY34" s="1033"/>
      <c r="AZ34" s="1033"/>
      <c r="BA34" s="1033"/>
      <c r="BB34" s="1033"/>
      <c r="BC34" s="1033"/>
      <c r="BD34" s="1033"/>
      <c r="BE34" s="1033"/>
      <c r="BF34" s="1033"/>
      <c r="BG34" s="1033"/>
      <c r="BH34" s="1033"/>
      <c r="BI34" s="1033"/>
      <c r="BJ34" s="1033"/>
      <c r="BK34" s="1033"/>
      <c r="BL34" s="1033"/>
      <c r="BM34" s="1033"/>
      <c r="BN34" s="1033"/>
      <c r="BO34" s="1033"/>
      <c r="BP34" s="1033"/>
      <c r="BQ34" s="1033"/>
      <c r="BR34" s="1033"/>
      <c r="BS34" s="1033"/>
      <c r="BT34" s="1033"/>
      <c r="BU34" s="1033"/>
      <c r="BV34" s="1033"/>
      <c r="BW34" s="1033"/>
      <c r="BX34" s="1033"/>
      <c r="BY34" s="1033"/>
      <c r="BZ34" s="1033"/>
      <c r="CA34" s="1033"/>
      <c r="CB34" s="1033"/>
      <c r="CC34" s="1033"/>
      <c r="CD34" s="1033"/>
      <c r="CE34" s="1033"/>
      <c r="CF34" s="1033"/>
      <c r="CG34" s="1033"/>
      <c r="CH34" s="1033"/>
      <c r="CI34" s="1033"/>
      <c r="CJ34" s="1033"/>
      <c r="CK34" s="1033"/>
      <c r="CL34" s="1033"/>
      <c r="CM34" s="1033"/>
      <c r="CN34" s="1033"/>
      <c r="CO34" s="1033"/>
      <c r="CP34" s="1033"/>
      <c r="CQ34" s="1033"/>
      <c r="CR34" s="1033"/>
      <c r="CS34" s="1033"/>
      <c r="CT34" s="1033"/>
      <c r="CU34" s="1033"/>
      <c r="CV34" s="1033"/>
      <c r="CW34" s="1033"/>
      <c r="CX34" s="1033"/>
      <c r="CY34" s="1033"/>
      <c r="CZ34" s="1033"/>
      <c r="DA34" s="1024"/>
      <c r="DB34" s="1024"/>
      <c r="DC34" s="1024"/>
      <c r="DD34" s="1024"/>
      <c r="DE34" s="1024"/>
      <c r="DF34" s="1024"/>
      <c r="DG34" s="1024"/>
      <c r="DH34" s="1024"/>
      <c r="DI34" s="1024"/>
    </row>
    <row r="35" spans="1:113" s="425" customFormat="1" ht="12.75">
      <c r="A35" s="701"/>
      <c r="B35" s="1036" t="s">
        <v>337</v>
      </c>
      <c r="C35" s="1031"/>
      <c r="D35" s="1031"/>
      <c r="E35" s="1064" t="e">
        <f>D35/3сп!K41</f>
        <v>#DIV/0!</v>
      </c>
      <c r="F35" s="1064" t="e">
        <f>D35/'5ОР '!D6</f>
        <v>#DIV/0!</v>
      </c>
      <c r="G35" s="1033"/>
      <c r="H35" s="1033"/>
      <c r="I35" s="1033"/>
      <c r="J35" s="1033"/>
      <c r="K35" s="1033"/>
      <c r="L35" s="1033"/>
      <c r="M35" s="1033"/>
      <c r="N35" s="1033"/>
      <c r="O35" s="1033"/>
      <c r="P35" s="1033"/>
      <c r="Q35" s="1033"/>
      <c r="R35" s="1033"/>
      <c r="S35" s="1033"/>
      <c r="T35" s="1033"/>
      <c r="U35" s="1033"/>
      <c r="V35" s="1033"/>
      <c r="W35" s="1033"/>
      <c r="X35" s="1033"/>
      <c r="Y35" s="1033"/>
      <c r="Z35" s="1033"/>
      <c r="AA35" s="1033"/>
      <c r="AB35" s="1033"/>
      <c r="AC35" s="1033"/>
      <c r="AD35" s="1033"/>
      <c r="AE35" s="1033"/>
      <c r="AF35" s="1033"/>
      <c r="AG35" s="1033"/>
      <c r="AH35" s="1033"/>
      <c r="AI35" s="1033"/>
      <c r="AJ35" s="1033"/>
      <c r="AK35" s="1033"/>
      <c r="AL35" s="1033"/>
      <c r="AM35" s="1033"/>
      <c r="AN35" s="1033"/>
      <c r="AO35" s="1033"/>
      <c r="AP35" s="1033"/>
      <c r="AQ35" s="1033"/>
      <c r="AR35" s="1033"/>
      <c r="AS35" s="1033"/>
      <c r="AT35" s="1033"/>
      <c r="AU35" s="1033"/>
      <c r="AV35" s="1033"/>
      <c r="AW35" s="1033"/>
      <c r="AX35" s="1033"/>
      <c r="AY35" s="1033"/>
      <c r="AZ35" s="1033"/>
      <c r="BA35" s="1033"/>
      <c r="BB35" s="1033"/>
      <c r="BC35" s="1033"/>
      <c r="BD35" s="1033"/>
      <c r="BE35" s="1033"/>
      <c r="BF35" s="1033"/>
      <c r="BG35" s="1033"/>
      <c r="BH35" s="1033"/>
      <c r="BI35" s="1033"/>
      <c r="BJ35" s="1033"/>
      <c r="BK35" s="1033"/>
      <c r="BL35" s="1033"/>
      <c r="BM35" s="1033"/>
      <c r="BN35" s="1033"/>
      <c r="BO35" s="1033"/>
      <c r="BP35" s="1033"/>
      <c r="BQ35" s="1033"/>
      <c r="BR35" s="1033"/>
      <c r="BS35" s="1033"/>
      <c r="BT35" s="1033"/>
      <c r="BU35" s="1033"/>
      <c r="BV35" s="1033"/>
      <c r="BW35" s="1033"/>
      <c r="BX35" s="1033"/>
      <c r="BY35" s="1033"/>
      <c r="BZ35" s="1033"/>
      <c r="CA35" s="1033"/>
      <c r="CB35" s="1033"/>
      <c r="CC35" s="1033"/>
      <c r="CD35" s="1033"/>
      <c r="CE35" s="1033"/>
      <c r="CF35" s="1033"/>
      <c r="CG35" s="1033"/>
      <c r="CH35" s="1033"/>
      <c r="CI35" s="1033"/>
      <c r="CJ35" s="1033"/>
      <c r="CK35" s="1033"/>
      <c r="CL35" s="1033"/>
      <c r="CM35" s="1033"/>
      <c r="CN35" s="1033"/>
      <c r="CO35" s="1033"/>
      <c r="CP35" s="1033"/>
      <c r="CQ35" s="1033"/>
      <c r="CR35" s="1033"/>
      <c r="CS35" s="1033"/>
      <c r="CT35" s="1033"/>
      <c r="CU35" s="1033"/>
      <c r="CV35" s="1033"/>
      <c r="CW35" s="1033"/>
      <c r="CX35" s="1033"/>
      <c r="CY35" s="1033"/>
      <c r="CZ35" s="1033"/>
      <c r="DA35" s="1024"/>
      <c r="DB35" s="1024"/>
      <c r="DC35" s="1024"/>
      <c r="DD35" s="1024"/>
      <c r="DE35" s="1024"/>
      <c r="DF35" s="1024"/>
      <c r="DG35" s="1024"/>
      <c r="DH35" s="1024"/>
      <c r="DI35" s="1024"/>
    </row>
    <row r="36" spans="1:113" s="425" customFormat="1" ht="12.75">
      <c r="A36" s="701"/>
      <c r="B36" s="1036" t="s">
        <v>366</v>
      </c>
      <c r="C36" s="1031"/>
      <c r="D36" s="1031"/>
      <c r="E36" s="1064" t="e">
        <f>D36/3сп!K41</f>
        <v>#DIV/0!</v>
      </c>
      <c r="F36" s="1064" t="e">
        <f>D36/'5ОР '!D6</f>
        <v>#DIV/0!</v>
      </c>
      <c r="G36" s="1033"/>
      <c r="H36" s="1033"/>
      <c r="I36" s="1033"/>
      <c r="J36" s="1033"/>
      <c r="K36" s="1033"/>
      <c r="L36" s="1033"/>
      <c r="M36" s="1033"/>
      <c r="N36" s="1033"/>
      <c r="O36" s="1033"/>
      <c r="P36" s="1033"/>
      <c r="Q36" s="1033"/>
      <c r="R36" s="1033"/>
      <c r="S36" s="1033"/>
      <c r="T36" s="1033"/>
      <c r="U36" s="1033"/>
      <c r="V36" s="1033"/>
      <c r="W36" s="1033"/>
      <c r="X36" s="1033"/>
      <c r="Y36" s="1033"/>
      <c r="Z36" s="1033"/>
      <c r="AA36" s="1033"/>
      <c r="AB36" s="1033"/>
      <c r="AC36" s="1033"/>
      <c r="AD36" s="1033"/>
      <c r="AE36" s="1033"/>
      <c r="AF36" s="1033"/>
      <c r="AG36" s="1033"/>
      <c r="AH36" s="1033"/>
      <c r="AI36" s="1033"/>
      <c r="AJ36" s="1033"/>
      <c r="AK36" s="1033"/>
      <c r="AL36" s="1033"/>
      <c r="AM36" s="1033"/>
      <c r="AN36" s="1033"/>
      <c r="AO36" s="1033"/>
      <c r="AP36" s="1033"/>
      <c r="AQ36" s="1033"/>
      <c r="AR36" s="1033"/>
      <c r="AS36" s="1033"/>
      <c r="AT36" s="1033"/>
      <c r="AU36" s="1033"/>
      <c r="AV36" s="1033"/>
      <c r="AW36" s="1033"/>
      <c r="AX36" s="1033"/>
      <c r="AY36" s="1033"/>
      <c r="AZ36" s="1033"/>
      <c r="BA36" s="1033"/>
      <c r="BB36" s="1033"/>
      <c r="BC36" s="1033"/>
      <c r="BD36" s="1033"/>
      <c r="BE36" s="1033"/>
      <c r="BF36" s="1033"/>
      <c r="BG36" s="1033"/>
      <c r="BH36" s="1033"/>
      <c r="BI36" s="1033"/>
      <c r="BJ36" s="1033"/>
      <c r="BK36" s="1033"/>
      <c r="BL36" s="1033"/>
      <c r="BM36" s="1033"/>
      <c r="BN36" s="1033"/>
      <c r="BO36" s="1033"/>
      <c r="BP36" s="1033"/>
      <c r="BQ36" s="1033"/>
      <c r="BR36" s="1033"/>
      <c r="BS36" s="1033"/>
      <c r="BT36" s="1033"/>
      <c r="BU36" s="1033"/>
      <c r="BV36" s="1033"/>
      <c r="BW36" s="1033"/>
      <c r="BX36" s="1033"/>
      <c r="BY36" s="1033"/>
      <c r="BZ36" s="1033"/>
      <c r="CA36" s="1033"/>
      <c r="CB36" s="1033"/>
      <c r="CC36" s="1033"/>
      <c r="CD36" s="1033"/>
      <c r="CE36" s="1033"/>
      <c r="CF36" s="1033"/>
      <c r="CG36" s="1033"/>
      <c r="CH36" s="1033"/>
      <c r="CI36" s="1033"/>
      <c r="CJ36" s="1033"/>
      <c r="CK36" s="1033"/>
      <c r="CL36" s="1033"/>
      <c r="CM36" s="1033"/>
      <c r="CN36" s="1033"/>
      <c r="CO36" s="1033"/>
      <c r="CP36" s="1033"/>
      <c r="CQ36" s="1033"/>
      <c r="CR36" s="1033"/>
      <c r="CS36" s="1033"/>
      <c r="CT36" s="1033"/>
      <c r="CU36" s="1033"/>
      <c r="CV36" s="1033"/>
      <c r="CW36" s="1033"/>
      <c r="CX36" s="1033"/>
      <c r="CY36" s="1033"/>
      <c r="CZ36" s="1033"/>
      <c r="DA36" s="1024"/>
      <c r="DB36" s="1024"/>
      <c r="DC36" s="1024"/>
      <c r="DD36" s="1024"/>
      <c r="DE36" s="1024"/>
      <c r="DF36" s="1024"/>
      <c r="DG36" s="1024"/>
      <c r="DH36" s="1024"/>
      <c r="DI36" s="1024"/>
    </row>
    <row r="37" spans="1:113" s="425" customFormat="1" ht="12.75">
      <c r="A37" s="484">
        <v>4</v>
      </c>
      <c r="B37" s="673" t="s">
        <v>343</v>
      </c>
      <c r="C37" s="1068">
        <f>SUM(C45:C46,C38)</f>
        <v>0</v>
      </c>
      <c r="D37" s="1069">
        <f>SUM(D45:D46,D38)</f>
        <v>0</v>
      </c>
      <c r="E37" s="1064" t="e">
        <f>D37/3сп!K41</f>
        <v>#DIV/0!</v>
      </c>
      <c r="F37" s="1064" t="e">
        <f>D37/'5ОР '!D6</f>
        <v>#DIV/0!</v>
      </c>
      <c r="G37" s="1022"/>
      <c r="H37" s="1022"/>
      <c r="I37" s="1022"/>
      <c r="J37" s="1022"/>
      <c r="K37" s="1022"/>
      <c r="L37" s="1022"/>
      <c r="M37" s="1022"/>
      <c r="N37" s="1022"/>
      <c r="O37" s="1022"/>
      <c r="P37" s="1022"/>
      <c r="Q37" s="1022"/>
      <c r="R37" s="1022"/>
      <c r="S37" s="1022"/>
      <c r="T37" s="1022"/>
      <c r="U37" s="1022"/>
      <c r="V37" s="1022"/>
      <c r="W37" s="1022"/>
      <c r="X37" s="1022"/>
      <c r="Y37" s="1022"/>
      <c r="Z37" s="1022"/>
      <c r="AA37" s="1022"/>
      <c r="AB37" s="1022"/>
      <c r="AC37" s="1022"/>
      <c r="AD37" s="1022"/>
      <c r="AE37" s="1022"/>
      <c r="AF37" s="1022"/>
      <c r="AG37" s="1022"/>
      <c r="AH37" s="1022"/>
      <c r="AI37" s="1022"/>
      <c r="AJ37" s="1022"/>
      <c r="AK37" s="1022"/>
      <c r="AL37" s="1022"/>
      <c r="AM37" s="1022"/>
      <c r="AN37" s="1022"/>
      <c r="AO37" s="1022"/>
      <c r="AP37" s="1022"/>
      <c r="AQ37" s="1022"/>
      <c r="AR37" s="1022"/>
      <c r="AS37" s="1022"/>
      <c r="AT37" s="1022"/>
      <c r="AU37" s="1022"/>
      <c r="AV37" s="1022"/>
      <c r="AW37" s="1022"/>
      <c r="AX37" s="1022"/>
      <c r="AY37" s="1022"/>
      <c r="AZ37" s="1022"/>
      <c r="BA37" s="1022"/>
      <c r="BB37" s="1022"/>
      <c r="BC37" s="1022"/>
      <c r="BD37" s="1022"/>
      <c r="BE37" s="1022"/>
      <c r="BF37" s="1022"/>
      <c r="BG37" s="1022"/>
      <c r="BH37" s="1022"/>
      <c r="BI37" s="1022"/>
      <c r="BJ37" s="1022"/>
      <c r="BK37" s="1022"/>
      <c r="BL37" s="1022"/>
      <c r="BM37" s="1022"/>
      <c r="BN37" s="1022"/>
      <c r="BO37" s="1022"/>
      <c r="BP37" s="1022"/>
      <c r="BQ37" s="1022"/>
      <c r="BR37" s="1022"/>
      <c r="BS37" s="1022"/>
      <c r="BT37" s="1022"/>
      <c r="BU37" s="1022"/>
      <c r="BV37" s="1022"/>
      <c r="BW37" s="1022"/>
      <c r="BX37" s="1022"/>
      <c r="BY37" s="1022"/>
      <c r="BZ37" s="1022"/>
      <c r="CA37" s="1022"/>
      <c r="CB37" s="1022"/>
      <c r="CC37" s="1022"/>
      <c r="CD37" s="1022"/>
      <c r="CE37" s="1022"/>
      <c r="CF37" s="1022"/>
      <c r="CG37" s="1022"/>
      <c r="CH37" s="1022"/>
      <c r="CI37" s="1022"/>
      <c r="CJ37" s="1022"/>
      <c r="CK37" s="1022"/>
      <c r="CL37" s="1022"/>
      <c r="CM37" s="1022"/>
      <c r="CN37" s="1022"/>
      <c r="CO37" s="1022"/>
      <c r="CP37" s="1022"/>
      <c r="CQ37" s="1022"/>
      <c r="CR37" s="1022"/>
      <c r="CS37" s="1022"/>
      <c r="CT37" s="1022"/>
      <c r="CU37" s="1022"/>
      <c r="CV37" s="1022"/>
      <c r="CW37" s="1022"/>
      <c r="CX37" s="1022"/>
      <c r="CY37" s="1022"/>
      <c r="CZ37" s="1022"/>
      <c r="DA37" s="1024"/>
      <c r="DB37" s="1024"/>
      <c r="DC37" s="1024"/>
      <c r="DD37" s="1024"/>
      <c r="DE37" s="1024"/>
      <c r="DF37" s="1024"/>
      <c r="DG37" s="1024"/>
      <c r="DH37" s="1024"/>
      <c r="DI37" s="1024"/>
    </row>
    <row r="38" spans="1:113" s="425" customFormat="1" ht="12.75">
      <c r="A38" s="484"/>
      <c r="B38" s="1036" t="s">
        <v>340</v>
      </c>
      <c r="C38" s="1065">
        <f>SUM(C39:C44)</f>
        <v>0</v>
      </c>
      <c r="D38" s="1066">
        <f>SUM(D39:D44)</f>
        <v>0</v>
      </c>
      <c r="E38" s="1064" t="e">
        <f>D38/3сп!K41</f>
        <v>#DIV/0!</v>
      </c>
      <c r="F38" s="1064" t="e">
        <f>D38/'5ОР '!D6</f>
        <v>#DIV/0!</v>
      </c>
      <c r="G38" s="1028"/>
      <c r="H38" s="1028"/>
      <c r="I38" s="1028"/>
      <c r="J38" s="1028"/>
      <c r="K38" s="1028"/>
      <c r="L38" s="1028"/>
      <c r="M38" s="1028"/>
      <c r="N38" s="1028"/>
      <c r="O38" s="1028"/>
      <c r="P38" s="1028"/>
      <c r="Q38" s="1028"/>
      <c r="R38" s="1028"/>
      <c r="S38" s="1028"/>
      <c r="T38" s="1028"/>
      <c r="U38" s="1028"/>
      <c r="V38" s="1028"/>
      <c r="W38" s="1028"/>
      <c r="X38" s="1028"/>
      <c r="Y38" s="1028"/>
      <c r="Z38" s="1028"/>
      <c r="AA38" s="1028"/>
      <c r="AB38" s="1028"/>
      <c r="AC38" s="1028"/>
      <c r="AD38" s="1028"/>
      <c r="AE38" s="1028"/>
      <c r="AF38" s="1028"/>
      <c r="AG38" s="1028"/>
      <c r="AH38" s="1028"/>
      <c r="AI38" s="1028"/>
      <c r="AJ38" s="1028"/>
      <c r="AK38" s="1028"/>
      <c r="AL38" s="1028"/>
      <c r="AM38" s="1028"/>
      <c r="AN38" s="1028"/>
      <c r="AO38" s="1028"/>
      <c r="AP38" s="1028"/>
      <c r="AQ38" s="1028"/>
      <c r="AR38" s="1028"/>
      <c r="AS38" s="1028"/>
      <c r="AT38" s="1028"/>
      <c r="AU38" s="1028"/>
      <c r="AV38" s="1028"/>
      <c r="AW38" s="1028"/>
      <c r="AX38" s="1028"/>
      <c r="AY38" s="1028"/>
      <c r="AZ38" s="1028"/>
      <c r="BA38" s="1028"/>
      <c r="BB38" s="1028"/>
      <c r="BC38" s="1028"/>
      <c r="BD38" s="1028"/>
      <c r="BE38" s="1028"/>
      <c r="BF38" s="1028"/>
      <c r="BG38" s="1028"/>
      <c r="BH38" s="1028"/>
      <c r="BI38" s="1028"/>
      <c r="BJ38" s="1028"/>
      <c r="BK38" s="1028"/>
      <c r="BL38" s="1028"/>
      <c r="BM38" s="1028"/>
      <c r="BN38" s="1028"/>
      <c r="BO38" s="1028"/>
      <c r="BP38" s="1028"/>
      <c r="BQ38" s="1028"/>
      <c r="BR38" s="1028"/>
      <c r="BS38" s="1028"/>
      <c r="BT38" s="1028"/>
      <c r="BU38" s="1028"/>
      <c r="BV38" s="1028"/>
      <c r="BW38" s="1028"/>
      <c r="BX38" s="1028"/>
      <c r="BY38" s="1028"/>
      <c r="BZ38" s="1028"/>
      <c r="CA38" s="1028"/>
      <c r="CB38" s="1028"/>
      <c r="CC38" s="1028"/>
      <c r="CD38" s="1028"/>
      <c r="CE38" s="1028"/>
      <c r="CF38" s="1028"/>
      <c r="CG38" s="1028"/>
      <c r="CH38" s="1028"/>
      <c r="CI38" s="1028"/>
      <c r="CJ38" s="1028"/>
      <c r="CK38" s="1028"/>
      <c r="CL38" s="1028"/>
      <c r="CM38" s="1028"/>
      <c r="CN38" s="1028"/>
      <c r="CO38" s="1028"/>
      <c r="CP38" s="1028"/>
      <c r="CQ38" s="1028"/>
      <c r="CR38" s="1028"/>
      <c r="CS38" s="1028"/>
      <c r="CT38" s="1028"/>
      <c r="CU38" s="1028"/>
      <c r="CV38" s="1028"/>
      <c r="CW38" s="1028"/>
      <c r="CX38" s="1028"/>
      <c r="CY38" s="1028"/>
      <c r="CZ38" s="1028"/>
      <c r="DA38" s="1024"/>
      <c r="DB38" s="1024"/>
      <c r="DC38" s="1024"/>
      <c r="DD38" s="1024"/>
      <c r="DE38" s="1024"/>
      <c r="DF38" s="1024"/>
      <c r="DG38" s="1024"/>
      <c r="DH38" s="1024"/>
      <c r="DI38" s="1024"/>
    </row>
    <row r="39" spans="1:113" s="425" customFormat="1" ht="12.75">
      <c r="A39" s="484"/>
      <c r="B39" s="1036" t="s">
        <v>331</v>
      </c>
      <c r="C39" s="1031"/>
      <c r="D39" s="1031"/>
      <c r="E39" s="1067"/>
      <c r="F39" s="1067"/>
      <c r="G39" s="1033"/>
      <c r="H39" s="1033"/>
      <c r="I39" s="1033"/>
      <c r="J39" s="1033"/>
      <c r="K39" s="1033"/>
      <c r="L39" s="1033"/>
      <c r="M39" s="1033"/>
      <c r="N39" s="1033"/>
      <c r="O39" s="1033"/>
      <c r="P39" s="1033"/>
      <c r="Q39" s="1033"/>
      <c r="R39" s="1033"/>
      <c r="S39" s="1033"/>
      <c r="T39" s="1033"/>
      <c r="U39" s="1033"/>
      <c r="V39" s="1033"/>
      <c r="W39" s="1033"/>
      <c r="X39" s="1033"/>
      <c r="Y39" s="1033"/>
      <c r="Z39" s="1033"/>
      <c r="AA39" s="1033"/>
      <c r="AB39" s="1033"/>
      <c r="AC39" s="1033"/>
      <c r="AD39" s="1033"/>
      <c r="AE39" s="1033"/>
      <c r="AF39" s="1033"/>
      <c r="AG39" s="1033"/>
      <c r="AH39" s="1033"/>
      <c r="AI39" s="1033"/>
      <c r="AJ39" s="1033"/>
      <c r="AK39" s="1033"/>
      <c r="AL39" s="1033"/>
      <c r="AM39" s="1033"/>
      <c r="AN39" s="1033"/>
      <c r="AO39" s="1033"/>
      <c r="AP39" s="1033"/>
      <c r="AQ39" s="1033"/>
      <c r="AR39" s="1033"/>
      <c r="AS39" s="1033"/>
      <c r="AT39" s="1033"/>
      <c r="AU39" s="1033"/>
      <c r="AV39" s="1033"/>
      <c r="AW39" s="1033"/>
      <c r="AX39" s="1033"/>
      <c r="AY39" s="1033"/>
      <c r="AZ39" s="1033"/>
      <c r="BA39" s="1033"/>
      <c r="BB39" s="1033"/>
      <c r="BC39" s="1033"/>
      <c r="BD39" s="1033"/>
      <c r="BE39" s="1033"/>
      <c r="BF39" s="1033"/>
      <c r="BG39" s="1033"/>
      <c r="BH39" s="1033"/>
      <c r="BI39" s="1033"/>
      <c r="BJ39" s="1033"/>
      <c r="BK39" s="1033"/>
      <c r="BL39" s="1033"/>
      <c r="BM39" s="1033"/>
      <c r="BN39" s="1033"/>
      <c r="BO39" s="1033"/>
      <c r="BP39" s="1033"/>
      <c r="BQ39" s="1033"/>
      <c r="BR39" s="1033"/>
      <c r="BS39" s="1033"/>
      <c r="BT39" s="1033"/>
      <c r="BU39" s="1033"/>
      <c r="BV39" s="1033"/>
      <c r="BW39" s="1033"/>
      <c r="BX39" s="1033"/>
      <c r="BY39" s="1033"/>
      <c r="BZ39" s="1033"/>
      <c r="CA39" s="1033"/>
      <c r="CB39" s="1033"/>
      <c r="CC39" s="1033"/>
      <c r="CD39" s="1033"/>
      <c r="CE39" s="1033"/>
      <c r="CF39" s="1033"/>
      <c r="CG39" s="1033"/>
      <c r="CH39" s="1033"/>
      <c r="CI39" s="1033"/>
      <c r="CJ39" s="1033"/>
      <c r="CK39" s="1033"/>
      <c r="CL39" s="1033"/>
      <c r="CM39" s="1033"/>
      <c r="CN39" s="1033"/>
      <c r="CO39" s="1033"/>
      <c r="CP39" s="1033"/>
      <c r="CQ39" s="1033"/>
      <c r="CR39" s="1033"/>
      <c r="CS39" s="1033"/>
      <c r="CT39" s="1033"/>
      <c r="CU39" s="1033"/>
      <c r="CV39" s="1033"/>
      <c r="CW39" s="1033"/>
      <c r="CX39" s="1033"/>
      <c r="CY39" s="1033"/>
      <c r="CZ39" s="1033"/>
      <c r="DA39" s="1024"/>
      <c r="DB39" s="1024"/>
      <c r="DC39" s="1024"/>
      <c r="DD39" s="1024"/>
      <c r="DE39" s="1024"/>
      <c r="DF39" s="1024"/>
      <c r="DG39" s="1024"/>
      <c r="DH39" s="1024"/>
      <c r="DI39" s="1024"/>
    </row>
    <row r="40" spans="1:113" s="425" customFormat="1" ht="12.75">
      <c r="A40" s="484"/>
      <c r="B40" s="1036" t="s">
        <v>332</v>
      </c>
      <c r="C40" s="1031"/>
      <c r="D40" s="1031"/>
      <c r="E40" s="1067"/>
      <c r="F40" s="1067"/>
      <c r="G40" s="1033"/>
      <c r="H40" s="1033"/>
      <c r="I40" s="1033"/>
      <c r="J40" s="1033"/>
      <c r="K40" s="1033"/>
      <c r="L40" s="1033"/>
      <c r="M40" s="1033"/>
      <c r="N40" s="1033"/>
      <c r="O40" s="1033"/>
      <c r="P40" s="1033"/>
      <c r="Q40" s="1033"/>
      <c r="R40" s="1033"/>
      <c r="S40" s="1033"/>
      <c r="T40" s="1033"/>
      <c r="U40" s="1033"/>
      <c r="V40" s="1033"/>
      <c r="W40" s="1033"/>
      <c r="X40" s="1033"/>
      <c r="Y40" s="1033"/>
      <c r="Z40" s="1033"/>
      <c r="AA40" s="1033"/>
      <c r="AB40" s="1033"/>
      <c r="AC40" s="1033"/>
      <c r="AD40" s="1033"/>
      <c r="AE40" s="1033"/>
      <c r="AF40" s="1033"/>
      <c r="AG40" s="1033"/>
      <c r="AH40" s="1033"/>
      <c r="AI40" s="1033"/>
      <c r="AJ40" s="1033"/>
      <c r="AK40" s="1033"/>
      <c r="AL40" s="1033"/>
      <c r="AM40" s="1033"/>
      <c r="AN40" s="1033"/>
      <c r="AO40" s="1033"/>
      <c r="AP40" s="1033"/>
      <c r="AQ40" s="1033"/>
      <c r="AR40" s="1033"/>
      <c r="AS40" s="1033"/>
      <c r="AT40" s="1033"/>
      <c r="AU40" s="1033"/>
      <c r="AV40" s="1033"/>
      <c r="AW40" s="1033"/>
      <c r="AX40" s="1033"/>
      <c r="AY40" s="1033"/>
      <c r="AZ40" s="1033"/>
      <c r="BA40" s="1033"/>
      <c r="BB40" s="1033"/>
      <c r="BC40" s="1033"/>
      <c r="BD40" s="1033"/>
      <c r="BE40" s="1033"/>
      <c r="BF40" s="1033"/>
      <c r="BG40" s="1033"/>
      <c r="BH40" s="1033"/>
      <c r="BI40" s="1033"/>
      <c r="BJ40" s="1033"/>
      <c r="BK40" s="1033"/>
      <c r="BL40" s="1033"/>
      <c r="BM40" s="1033"/>
      <c r="BN40" s="1033"/>
      <c r="BO40" s="1033"/>
      <c r="BP40" s="1033"/>
      <c r="BQ40" s="1033"/>
      <c r="BR40" s="1033"/>
      <c r="BS40" s="1033"/>
      <c r="BT40" s="1033"/>
      <c r="BU40" s="1033"/>
      <c r="BV40" s="1033"/>
      <c r="BW40" s="1033"/>
      <c r="BX40" s="1033"/>
      <c r="BY40" s="1033"/>
      <c r="BZ40" s="1033"/>
      <c r="CA40" s="1033"/>
      <c r="CB40" s="1033"/>
      <c r="CC40" s="1033"/>
      <c r="CD40" s="1033"/>
      <c r="CE40" s="1033"/>
      <c r="CF40" s="1033"/>
      <c r="CG40" s="1033"/>
      <c r="CH40" s="1033"/>
      <c r="CI40" s="1033"/>
      <c r="CJ40" s="1033"/>
      <c r="CK40" s="1033"/>
      <c r="CL40" s="1033"/>
      <c r="CM40" s="1033"/>
      <c r="CN40" s="1033"/>
      <c r="CO40" s="1033"/>
      <c r="CP40" s="1033"/>
      <c r="CQ40" s="1033"/>
      <c r="CR40" s="1033"/>
      <c r="CS40" s="1033"/>
      <c r="CT40" s="1033"/>
      <c r="CU40" s="1033"/>
      <c r="CV40" s="1033"/>
      <c r="CW40" s="1033"/>
      <c r="CX40" s="1033"/>
      <c r="CY40" s="1033"/>
      <c r="CZ40" s="1033"/>
      <c r="DA40" s="1024"/>
      <c r="DB40" s="1024"/>
      <c r="DC40" s="1024"/>
      <c r="DD40" s="1024"/>
      <c r="DE40" s="1024"/>
      <c r="DF40" s="1024"/>
      <c r="DG40" s="1024"/>
      <c r="DH40" s="1024"/>
      <c r="DI40" s="1024"/>
    </row>
    <row r="41" spans="1:113" s="425" customFormat="1" ht="12.75">
      <c r="A41" s="484"/>
      <c r="B41" s="1036" t="s">
        <v>333</v>
      </c>
      <c r="C41" s="1031"/>
      <c r="D41" s="1031"/>
      <c r="E41" s="1067"/>
      <c r="F41" s="1067"/>
      <c r="G41" s="1033"/>
      <c r="H41" s="1033"/>
      <c r="I41" s="1033"/>
      <c r="J41" s="1033"/>
      <c r="K41" s="1033"/>
      <c r="L41" s="1033"/>
      <c r="M41" s="1033"/>
      <c r="N41" s="1033"/>
      <c r="O41" s="1033"/>
      <c r="P41" s="1033"/>
      <c r="Q41" s="1033"/>
      <c r="R41" s="1033"/>
      <c r="S41" s="1033"/>
      <c r="T41" s="1033"/>
      <c r="U41" s="1033"/>
      <c r="V41" s="1033"/>
      <c r="W41" s="1033"/>
      <c r="X41" s="1033"/>
      <c r="Y41" s="1033"/>
      <c r="Z41" s="1033"/>
      <c r="AA41" s="1033"/>
      <c r="AB41" s="1033"/>
      <c r="AC41" s="1033"/>
      <c r="AD41" s="1033"/>
      <c r="AE41" s="1033"/>
      <c r="AF41" s="1033"/>
      <c r="AG41" s="1033"/>
      <c r="AH41" s="1033"/>
      <c r="AI41" s="1033"/>
      <c r="AJ41" s="1033"/>
      <c r="AK41" s="1033"/>
      <c r="AL41" s="1033"/>
      <c r="AM41" s="1033"/>
      <c r="AN41" s="1033"/>
      <c r="AO41" s="1033"/>
      <c r="AP41" s="1033"/>
      <c r="AQ41" s="1033"/>
      <c r="AR41" s="1033"/>
      <c r="AS41" s="1033"/>
      <c r="AT41" s="1033"/>
      <c r="AU41" s="1033"/>
      <c r="AV41" s="1033"/>
      <c r="AW41" s="1033"/>
      <c r="AX41" s="1033"/>
      <c r="AY41" s="1033"/>
      <c r="AZ41" s="1033"/>
      <c r="BA41" s="1033"/>
      <c r="BB41" s="1033"/>
      <c r="BC41" s="1033"/>
      <c r="BD41" s="1033"/>
      <c r="BE41" s="1033"/>
      <c r="BF41" s="1033"/>
      <c r="BG41" s="1033"/>
      <c r="BH41" s="1033"/>
      <c r="BI41" s="1033"/>
      <c r="BJ41" s="1033"/>
      <c r="BK41" s="1033"/>
      <c r="BL41" s="1033"/>
      <c r="BM41" s="1033"/>
      <c r="BN41" s="1033"/>
      <c r="BO41" s="1033"/>
      <c r="BP41" s="1033"/>
      <c r="BQ41" s="1033"/>
      <c r="BR41" s="1033"/>
      <c r="BS41" s="1033"/>
      <c r="BT41" s="1033"/>
      <c r="BU41" s="1033"/>
      <c r="BV41" s="1033"/>
      <c r="BW41" s="1033"/>
      <c r="BX41" s="1033"/>
      <c r="BY41" s="1033"/>
      <c r="BZ41" s="1033"/>
      <c r="CA41" s="1033"/>
      <c r="CB41" s="1033"/>
      <c r="CC41" s="1033"/>
      <c r="CD41" s="1033"/>
      <c r="CE41" s="1033"/>
      <c r="CF41" s="1033"/>
      <c r="CG41" s="1033"/>
      <c r="CH41" s="1033"/>
      <c r="CI41" s="1033"/>
      <c r="CJ41" s="1033"/>
      <c r="CK41" s="1033"/>
      <c r="CL41" s="1033"/>
      <c r="CM41" s="1033"/>
      <c r="CN41" s="1033"/>
      <c r="CO41" s="1033"/>
      <c r="CP41" s="1033"/>
      <c r="CQ41" s="1033"/>
      <c r="CR41" s="1033"/>
      <c r="CS41" s="1033"/>
      <c r="CT41" s="1033"/>
      <c r="CU41" s="1033"/>
      <c r="CV41" s="1033"/>
      <c r="CW41" s="1033"/>
      <c r="CX41" s="1033"/>
      <c r="CY41" s="1033"/>
      <c r="CZ41" s="1033"/>
      <c r="DA41" s="1024"/>
      <c r="DB41" s="1024"/>
      <c r="DC41" s="1024"/>
      <c r="DD41" s="1024"/>
      <c r="DE41" s="1024"/>
      <c r="DF41" s="1024"/>
      <c r="DG41" s="1024"/>
      <c r="DH41" s="1024"/>
      <c r="DI41" s="1024"/>
    </row>
    <row r="42" spans="1:113" s="425" customFormat="1" ht="12.75">
      <c r="A42" s="484"/>
      <c r="B42" s="1036" t="s">
        <v>334</v>
      </c>
      <c r="C42" s="1031"/>
      <c r="D42" s="1031"/>
      <c r="E42" s="1067"/>
      <c r="F42" s="1067"/>
      <c r="G42" s="1033"/>
      <c r="H42" s="1033"/>
      <c r="I42" s="1033"/>
      <c r="J42" s="1033"/>
      <c r="K42" s="1033"/>
      <c r="L42" s="1033"/>
      <c r="M42" s="1033"/>
      <c r="N42" s="1033"/>
      <c r="O42" s="1033"/>
      <c r="P42" s="1033"/>
      <c r="Q42" s="1033"/>
      <c r="R42" s="1033"/>
      <c r="S42" s="1033"/>
      <c r="T42" s="1033"/>
      <c r="U42" s="1033"/>
      <c r="V42" s="1033"/>
      <c r="W42" s="1033"/>
      <c r="X42" s="1033"/>
      <c r="Y42" s="1033"/>
      <c r="Z42" s="1033"/>
      <c r="AA42" s="1033"/>
      <c r="AB42" s="1033"/>
      <c r="AC42" s="1033"/>
      <c r="AD42" s="1033"/>
      <c r="AE42" s="1033"/>
      <c r="AF42" s="1033"/>
      <c r="AG42" s="1033"/>
      <c r="AH42" s="1033"/>
      <c r="AI42" s="1033"/>
      <c r="AJ42" s="1033"/>
      <c r="AK42" s="1033"/>
      <c r="AL42" s="1033"/>
      <c r="AM42" s="1033"/>
      <c r="AN42" s="1033"/>
      <c r="AO42" s="1033"/>
      <c r="AP42" s="1033"/>
      <c r="AQ42" s="1033"/>
      <c r="AR42" s="1033"/>
      <c r="AS42" s="1033"/>
      <c r="AT42" s="1033"/>
      <c r="AU42" s="1033"/>
      <c r="AV42" s="1033"/>
      <c r="AW42" s="1033"/>
      <c r="AX42" s="1033"/>
      <c r="AY42" s="1033"/>
      <c r="AZ42" s="1033"/>
      <c r="BA42" s="1033"/>
      <c r="BB42" s="1033"/>
      <c r="BC42" s="1033"/>
      <c r="BD42" s="1033"/>
      <c r="BE42" s="1033"/>
      <c r="BF42" s="1033"/>
      <c r="BG42" s="1033"/>
      <c r="BH42" s="1033"/>
      <c r="BI42" s="1033"/>
      <c r="BJ42" s="1033"/>
      <c r="BK42" s="1033"/>
      <c r="BL42" s="1033"/>
      <c r="BM42" s="1033"/>
      <c r="BN42" s="1033"/>
      <c r="BO42" s="1033"/>
      <c r="BP42" s="1033"/>
      <c r="BQ42" s="1033"/>
      <c r="BR42" s="1033"/>
      <c r="BS42" s="1033"/>
      <c r="BT42" s="1033"/>
      <c r="BU42" s="1033"/>
      <c r="BV42" s="1033"/>
      <c r="BW42" s="1033"/>
      <c r="BX42" s="1033"/>
      <c r="BY42" s="1033"/>
      <c r="BZ42" s="1033"/>
      <c r="CA42" s="1033"/>
      <c r="CB42" s="1033"/>
      <c r="CC42" s="1033"/>
      <c r="CD42" s="1033"/>
      <c r="CE42" s="1033"/>
      <c r="CF42" s="1033"/>
      <c r="CG42" s="1033"/>
      <c r="CH42" s="1033"/>
      <c r="CI42" s="1033"/>
      <c r="CJ42" s="1033"/>
      <c r="CK42" s="1033"/>
      <c r="CL42" s="1033"/>
      <c r="CM42" s="1033"/>
      <c r="CN42" s="1033"/>
      <c r="CO42" s="1033"/>
      <c r="CP42" s="1033"/>
      <c r="CQ42" s="1033"/>
      <c r="CR42" s="1033"/>
      <c r="CS42" s="1033"/>
      <c r="CT42" s="1033"/>
      <c r="CU42" s="1033"/>
      <c r="CV42" s="1033"/>
      <c r="CW42" s="1033"/>
      <c r="CX42" s="1033"/>
      <c r="CY42" s="1033"/>
      <c r="CZ42" s="1033"/>
      <c r="DA42" s="1024"/>
      <c r="DB42" s="1024"/>
      <c r="DC42" s="1024"/>
      <c r="DD42" s="1024"/>
      <c r="DE42" s="1024"/>
      <c r="DF42" s="1024"/>
      <c r="DG42" s="1024"/>
      <c r="DH42" s="1024"/>
      <c r="DI42" s="1024"/>
    </row>
    <row r="43" spans="1:113" s="425" customFormat="1" ht="12.75">
      <c r="A43" s="484"/>
      <c r="B43" s="1036" t="s">
        <v>335</v>
      </c>
      <c r="C43" s="1031"/>
      <c r="D43" s="1031"/>
      <c r="E43" s="1067"/>
      <c r="F43" s="1067"/>
      <c r="G43" s="1033"/>
      <c r="H43" s="1033"/>
      <c r="I43" s="1033"/>
      <c r="J43" s="1033"/>
      <c r="K43" s="1033"/>
      <c r="L43" s="1033"/>
      <c r="M43" s="1033"/>
      <c r="N43" s="1033"/>
      <c r="O43" s="1033"/>
      <c r="P43" s="1033"/>
      <c r="Q43" s="1033"/>
      <c r="R43" s="1033"/>
      <c r="S43" s="1033"/>
      <c r="T43" s="1033"/>
      <c r="U43" s="1033"/>
      <c r="V43" s="1033"/>
      <c r="W43" s="1033"/>
      <c r="X43" s="1033"/>
      <c r="Y43" s="1033"/>
      <c r="Z43" s="1033"/>
      <c r="AA43" s="1033"/>
      <c r="AB43" s="1033"/>
      <c r="AC43" s="1033"/>
      <c r="AD43" s="1033"/>
      <c r="AE43" s="1033"/>
      <c r="AF43" s="1033"/>
      <c r="AG43" s="1033"/>
      <c r="AH43" s="1033"/>
      <c r="AI43" s="1033"/>
      <c r="AJ43" s="1033"/>
      <c r="AK43" s="1033"/>
      <c r="AL43" s="1033"/>
      <c r="AM43" s="1033"/>
      <c r="AN43" s="1033"/>
      <c r="AO43" s="1033"/>
      <c r="AP43" s="1033"/>
      <c r="AQ43" s="1033"/>
      <c r="AR43" s="1033"/>
      <c r="AS43" s="1033"/>
      <c r="AT43" s="1033"/>
      <c r="AU43" s="1033"/>
      <c r="AV43" s="1033"/>
      <c r="AW43" s="1033"/>
      <c r="AX43" s="1033"/>
      <c r="AY43" s="1033"/>
      <c r="AZ43" s="1033"/>
      <c r="BA43" s="1033"/>
      <c r="BB43" s="1033"/>
      <c r="BC43" s="1033"/>
      <c r="BD43" s="1033"/>
      <c r="BE43" s="1033"/>
      <c r="BF43" s="1033"/>
      <c r="BG43" s="1033"/>
      <c r="BH43" s="1033"/>
      <c r="BI43" s="1033"/>
      <c r="BJ43" s="1033"/>
      <c r="BK43" s="1033"/>
      <c r="BL43" s="1033"/>
      <c r="BM43" s="1033"/>
      <c r="BN43" s="1033"/>
      <c r="BO43" s="1033"/>
      <c r="BP43" s="1033"/>
      <c r="BQ43" s="1033"/>
      <c r="BR43" s="1033"/>
      <c r="BS43" s="1033"/>
      <c r="BT43" s="1033"/>
      <c r="BU43" s="1033"/>
      <c r="BV43" s="1033"/>
      <c r="BW43" s="1033"/>
      <c r="BX43" s="1033"/>
      <c r="BY43" s="1033"/>
      <c r="BZ43" s="1033"/>
      <c r="CA43" s="1033"/>
      <c r="CB43" s="1033"/>
      <c r="CC43" s="1033"/>
      <c r="CD43" s="1033"/>
      <c r="CE43" s="1033"/>
      <c r="CF43" s="1033"/>
      <c r="CG43" s="1033"/>
      <c r="CH43" s="1033"/>
      <c r="CI43" s="1033"/>
      <c r="CJ43" s="1033"/>
      <c r="CK43" s="1033"/>
      <c r="CL43" s="1033"/>
      <c r="CM43" s="1033"/>
      <c r="CN43" s="1033"/>
      <c r="CO43" s="1033"/>
      <c r="CP43" s="1033"/>
      <c r="CQ43" s="1033"/>
      <c r="CR43" s="1033"/>
      <c r="CS43" s="1033"/>
      <c r="CT43" s="1033"/>
      <c r="CU43" s="1033"/>
      <c r="CV43" s="1033"/>
      <c r="CW43" s="1033"/>
      <c r="CX43" s="1033"/>
      <c r="CY43" s="1033"/>
      <c r="CZ43" s="1033"/>
      <c r="DA43" s="1024"/>
      <c r="DB43" s="1024"/>
      <c r="DC43" s="1024"/>
      <c r="DD43" s="1024"/>
      <c r="DE43" s="1024"/>
      <c r="DF43" s="1024"/>
      <c r="DG43" s="1024"/>
      <c r="DH43" s="1024"/>
      <c r="DI43" s="1024"/>
    </row>
    <row r="44" spans="1:113" s="425" customFormat="1" ht="12.75">
      <c r="A44" s="484"/>
      <c r="B44" s="1036" t="s">
        <v>336</v>
      </c>
      <c r="C44" s="1031"/>
      <c r="D44" s="1031"/>
      <c r="E44" s="1067"/>
      <c r="F44" s="1067"/>
      <c r="G44" s="1033"/>
      <c r="H44" s="1033"/>
      <c r="I44" s="1033"/>
      <c r="J44" s="1033"/>
      <c r="K44" s="1033"/>
      <c r="L44" s="1033"/>
      <c r="M44" s="1033"/>
      <c r="N44" s="1033"/>
      <c r="O44" s="1033"/>
      <c r="P44" s="1033"/>
      <c r="Q44" s="1033"/>
      <c r="R44" s="1033"/>
      <c r="S44" s="1033"/>
      <c r="T44" s="1033"/>
      <c r="U44" s="1033"/>
      <c r="V44" s="1033"/>
      <c r="W44" s="1033"/>
      <c r="X44" s="1033"/>
      <c r="Y44" s="1033"/>
      <c r="Z44" s="1033"/>
      <c r="AA44" s="1033"/>
      <c r="AB44" s="1033"/>
      <c r="AC44" s="1033"/>
      <c r="AD44" s="1033"/>
      <c r="AE44" s="1033"/>
      <c r="AF44" s="1033"/>
      <c r="AG44" s="1033"/>
      <c r="AH44" s="1033"/>
      <c r="AI44" s="1033"/>
      <c r="AJ44" s="1033"/>
      <c r="AK44" s="1033"/>
      <c r="AL44" s="1033"/>
      <c r="AM44" s="1033"/>
      <c r="AN44" s="1033"/>
      <c r="AO44" s="1033"/>
      <c r="AP44" s="1033"/>
      <c r="AQ44" s="1033"/>
      <c r="AR44" s="1033"/>
      <c r="AS44" s="1033"/>
      <c r="AT44" s="1033"/>
      <c r="AU44" s="1033"/>
      <c r="AV44" s="1033"/>
      <c r="AW44" s="1033"/>
      <c r="AX44" s="1033"/>
      <c r="AY44" s="1033"/>
      <c r="AZ44" s="1033"/>
      <c r="BA44" s="1033"/>
      <c r="BB44" s="1033"/>
      <c r="BC44" s="1033"/>
      <c r="BD44" s="1033"/>
      <c r="BE44" s="1033"/>
      <c r="BF44" s="1033"/>
      <c r="BG44" s="1033"/>
      <c r="BH44" s="1033"/>
      <c r="BI44" s="1033"/>
      <c r="BJ44" s="1033"/>
      <c r="BK44" s="1033"/>
      <c r="BL44" s="1033"/>
      <c r="BM44" s="1033"/>
      <c r="BN44" s="1033"/>
      <c r="BO44" s="1033"/>
      <c r="BP44" s="1033"/>
      <c r="BQ44" s="1033"/>
      <c r="BR44" s="1033"/>
      <c r="BS44" s="1033"/>
      <c r="BT44" s="1033"/>
      <c r="BU44" s="1033"/>
      <c r="BV44" s="1033"/>
      <c r="BW44" s="1033"/>
      <c r="BX44" s="1033"/>
      <c r="BY44" s="1033"/>
      <c r="BZ44" s="1033"/>
      <c r="CA44" s="1033"/>
      <c r="CB44" s="1033"/>
      <c r="CC44" s="1033"/>
      <c r="CD44" s="1033"/>
      <c r="CE44" s="1033"/>
      <c r="CF44" s="1033"/>
      <c r="CG44" s="1033"/>
      <c r="CH44" s="1033"/>
      <c r="CI44" s="1033"/>
      <c r="CJ44" s="1033"/>
      <c r="CK44" s="1033"/>
      <c r="CL44" s="1033"/>
      <c r="CM44" s="1033"/>
      <c r="CN44" s="1033"/>
      <c r="CO44" s="1033"/>
      <c r="CP44" s="1033"/>
      <c r="CQ44" s="1033"/>
      <c r="CR44" s="1033"/>
      <c r="CS44" s="1033"/>
      <c r="CT44" s="1033"/>
      <c r="CU44" s="1033"/>
      <c r="CV44" s="1033"/>
      <c r="CW44" s="1033"/>
      <c r="CX44" s="1033"/>
      <c r="CY44" s="1033"/>
      <c r="CZ44" s="1033"/>
      <c r="DA44" s="1024"/>
      <c r="DB44" s="1024"/>
      <c r="DC44" s="1024"/>
      <c r="DD44" s="1024"/>
      <c r="DE44" s="1024"/>
      <c r="DF44" s="1024"/>
      <c r="DG44" s="1024"/>
      <c r="DH44" s="1024"/>
      <c r="DI44" s="1024"/>
    </row>
    <row r="45" spans="1:113" s="425" customFormat="1" ht="12.75">
      <c r="A45" s="484"/>
      <c r="B45" s="1036" t="s">
        <v>337</v>
      </c>
      <c r="C45" s="1031"/>
      <c r="D45" s="1031"/>
      <c r="E45" s="1064" t="e">
        <f>D45/3сп!K41</f>
        <v>#DIV/0!</v>
      </c>
      <c r="F45" s="1064" t="e">
        <f>D45/'5ОР '!D6</f>
        <v>#DIV/0!</v>
      </c>
      <c r="G45" s="1033"/>
      <c r="H45" s="1033"/>
      <c r="I45" s="1033"/>
      <c r="J45" s="1033"/>
      <c r="K45" s="1033"/>
      <c r="L45" s="1033"/>
      <c r="M45" s="1033"/>
      <c r="N45" s="1033"/>
      <c r="O45" s="1033"/>
      <c r="P45" s="1033"/>
      <c r="Q45" s="1033"/>
      <c r="R45" s="1033"/>
      <c r="S45" s="1033"/>
      <c r="T45" s="1033"/>
      <c r="U45" s="1033"/>
      <c r="V45" s="1033"/>
      <c r="W45" s="1033"/>
      <c r="X45" s="1033"/>
      <c r="Y45" s="1033"/>
      <c r="Z45" s="1033"/>
      <c r="AA45" s="1033"/>
      <c r="AB45" s="1033"/>
      <c r="AC45" s="1033"/>
      <c r="AD45" s="1033"/>
      <c r="AE45" s="1033"/>
      <c r="AF45" s="1033"/>
      <c r="AG45" s="1033"/>
      <c r="AH45" s="1033"/>
      <c r="AI45" s="1033"/>
      <c r="AJ45" s="1033"/>
      <c r="AK45" s="1033"/>
      <c r="AL45" s="1033"/>
      <c r="AM45" s="1033"/>
      <c r="AN45" s="1033"/>
      <c r="AO45" s="1033"/>
      <c r="AP45" s="1033"/>
      <c r="AQ45" s="1033"/>
      <c r="AR45" s="1033"/>
      <c r="AS45" s="1033"/>
      <c r="AT45" s="1033"/>
      <c r="AU45" s="1033"/>
      <c r="AV45" s="1033"/>
      <c r="AW45" s="1033"/>
      <c r="AX45" s="1033"/>
      <c r="AY45" s="1033"/>
      <c r="AZ45" s="1033"/>
      <c r="BA45" s="1033"/>
      <c r="BB45" s="1033"/>
      <c r="BC45" s="1033"/>
      <c r="BD45" s="1033"/>
      <c r="BE45" s="1033"/>
      <c r="BF45" s="1033"/>
      <c r="BG45" s="1033"/>
      <c r="BH45" s="1033"/>
      <c r="BI45" s="1033"/>
      <c r="BJ45" s="1033"/>
      <c r="BK45" s="1033"/>
      <c r="BL45" s="1033"/>
      <c r="BM45" s="1033"/>
      <c r="BN45" s="1033"/>
      <c r="BO45" s="1033"/>
      <c r="BP45" s="1033"/>
      <c r="BQ45" s="1033"/>
      <c r="BR45" s="1033"/>
      <c r="BS45" s="1033"/>
      <c r="BT45" s="1033"/>
      <c r="BU45" s="1033"/>
      <c r="BV45" s="1033"/>
      <c r="BW45" s="1033"/>
      <c r="BX45" s="1033"/>
      <c r="BY45" s="1033"/>
      <c r="BZ45" s="1033"/>
      <c r="CA45" s="1033"/>
      <c r="CB45" s="1033"/>
      <c r="CC45" s="1033"/>
      <c r="CD45" s="1033"/>
      <c r="CE45" s="1033"/>
      <c r="CF45" s="1033"/>
      <c r="CG45" s="1033"/>
      <c r="CH45" s="1033"/>
      <c r="CI45" s="1033"/>
      <c r="CJ45" s="1033"/>
      <c r="CK45" s="1033"/>
      <c r="CL45" s="1033"/>
      <c r="CM45" s="1033"/>
      <c r="CN45" s="1033"/>
      <c r="CO45" s="1033"/>
      <c r="CP45" s="1033"/>
      <c r="CQ45" s="1033"/>
      <c r="CR45" s="1033"/>
      <c r="CS45" s="1033"/>
      <c r="CT45" s="1033"/>
      <c r="CU45" s="1033"/>
      <c r="CV45" s="1033"/>
      <c r="CW45" s="1033"/>
      <c r="CX45" s="1033"/>
      <c r="CY45" s="1033"/>
      <c r="CZ45" s="1033"/>
      <c r="DA45" s="1024"/>
      <c r="DB45" s="1024"/>
      <c r="DC45" s="1024"/>
      <c r="DD45" s="1024"/>
      <c r="DE45" s="1024"/>
      <c r="DF45" s="1024"/>
      <c r="DG45" s="1024"/>
      <c r="DH45" s="1024"/>
      <c r="DI45" s="1024"/>
    </row>
    <row r="46" spans="1:113" s="425" customFormat="1" ht="12.75">
      <c r="A46" s="484"/>
      <c r="B46" s="1036" t="s">
        <v>366</v>
      </c>
      <c r="C46" s="1031"/>
      <c r="D46" s="1031"/>
      <c r="E46" s="1064" t="e">
        <f>D46/3сп!K41</f>
        <v>#DIV/0!</v>
      </c>
      <c r="F46" s="1064" t="e">
        <f>D46/'5ОР '!D6</f>
        <v>#DIV/0!</v>
      </c>
      <c r="G46" s="1033"/>
      <c r="H46" s="1033"/>
      <c r="I46" s="1033"/>
      <c r="J46" s="1033"/>
      <c r="K46" s="1033"/>
      <c r="L46" s="1033"/>
      <c r="M46" s="1033"/>
      <c r="N46" s="1033"/>
      <c r="O46" s="1033"/>
      <c r="P46" s="1033"/>
      <c r="Q46" s="1033"/>
      <c r="R46" s="1033"/>
      <c r="S46" s="1033"/>
      <c r="T46" s="1033"/>
      <c r="U46" s="1033"/>
      <c r="V46" s="1033"/>
      <c r="W46" s="1033"/>
      <c r="X46" s="1033"/>
      <c r="Y46" s="1033"/>
      <c r="Z46" s="1033"/>
      <c r="AA46" s="1033"/>
      <c r="AB46" s="1033"/>
      <c r="AC46" s="1033"/>
      <c r="AD46" s="1033"/>
      <c r="AE46" s="1033"/>
      <c r="AF46" s="1033"/>
      <c r="AG46" s="1033"/>
      <c r="AH46" s="1033"/>
      <c r="AI46" s="1033"/>
      <c r="AJ46" s="1033"/>
      <c r="AK46" s="1033"/>
      <c r="AL46" s="1033"/>
      <c r="AM46" s="1033"/>
      <c r="AN46" s="1033"/>
      <c r="AO46" s="1033"/>
      <c r="AP46" s="1033"/>
      <c r="AQ46" s="1033"/>
      <c r="AR46" s="1033"/>
      <c r="AS46" s="1033"/>
      <c r="AT46" s="1033"/>
      <c r="AU46" s="1033"/>
      <c r="AV46" s="1033"/>
      <c r="AW46" s="1033"/>
      <c r="AX46" s="1033"/>
      <c r="AY46" s="1033"/>
      <c r="AZ46" s="1033"/>
      <c r="BA46" s="1033"/>
      <c r="BB46" s="1033"/>
      <c r="BC46" s="1033"/>
      <c r="BD46" s="1033"/>
      <c r="BE46" s="1033"/>
      <c r="BF46" s="1033"/>
      <c r="BG46" s="1033"/>
      <c r="BH46" s="1033"/>
      <c r="BI46" s="1033"/>
      <c r="BJ46" s="1033"/>
      <c r="BK46" s="1033"/>
      <c r="BL46" s="1033"/>
      <c r="BM46" s="1033"/>
      <c r="BN46" s="1033"/>
      <c r="BO46" s="1033"/>
      <c r="BP46" s="1033"/>
      <c r="BQ46" s="1033"/>
      <c r="BR46" s="1033"/>
      <c r="BS46" s="1033"/>
      <c r="BT46" s="1033"/>
      <c r="BU46" s="1033"/>
      <c r="BV46" s="1033"/>
      <c r="BW46" s="1033"/>
      <c r="BX46" s="1033"/>
      <c r="BY46" s="1033"/>
      <c r="BZ46" s="1033"/>
      <c r="CA46" s="1033"/>
      <c r="CB46" s="1033"/>
      <c r="CC46" s="1033"/>
      <c r="CD46" s="1033"/>
      <c r="CE46" s="1033"/>
      <c r="CF46" s="1033"/>
      <c r="CG46" s="1033"/>
      <c r="CH46" s="1033"/>
      <c r="CI46" s="1033"/>
      <c r="CJ46" s="1033"/>
      <c r="CK46" s="1033"/>
      <c r="CL46" s="1033"/>
      <c r="CM46" s="1033"/>
      <c r="CN46" s="1033"/>
      <c r="CO46" s="1033"/>
      <c r="CP46" s="1033"/>
      <c r="CQ46" s="1033"/>
      <c r="CR46" s="1033"/>
      <c r="CS46" s="1033"/>
      <c r="CT46" s="1033"/>
      <c r="CU46" s="1033"/>
      <c r="CV46" s="1033"/>
      <c r="CW46" s="1033"/>
      <c r="CX46" s="1033"/>
      <c r="CY46" s="1033"/>
      <c r="CZ46" s="1033"/>
      <c r="DA46" s="1024"/>
      <c r="DB46" s="1024"/>
      <c r="DC46" s="1024"/>
      <c r="DD46" s="1024"/>
      <c r="DE46" s="1024"/>
      <c r="DF46" s="1024"/>
      <c r="DG46" s="1024"/>
      <c r="DH46" s="1024"/>
      <c r="DI46" s="1024"/>
    </row>
    <row r="47" spans="1:113" s="425" customFormat="1" ht="14.25" customHeight="1">
      <c r="A47" s="867">
        <v>5</v>
      </c>
      <c r="B47" s="1070" t="s">
        <v>369</v>
      </c>
      <c r="C47" s="1062">
        <f>SUM(C48:C51)</f>
        <v>0</v>
      </c>
      <c r="D47" s="1063">
        <f>SUM(D48:D51)</f>
        <v>0</v>
      </c>
      <c r="E47" s="1064" t="e">
        <f>D47/3сп!K41</f>
        <v>#DIV/0!</v>
      </c>
      <c r="F47" s="1064" t="e">
        <f>D47/'5ОР '!D6</f>
        <v>#DIV/0!</v>
      </c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2"/>
      <c r="AC47" s="1022"/>
      <c r="AD47" s="1022"/>
      <c r="AE47" s="1022"/>
      <c r="AF47" s="1022"/>
      <c r="AG47" s="1022"/>
      <c r="AH47" s="1022"/>
      <c r="AI47" s="1022"/>
      <c r="AJ47" s="1022"/>
      <c r="AK47" s="1022"/>
      <c r="AL47" s="1022"/>
      <c r="AM47" s="1022"/>
      <c r="AN47" s="1022"/>
      <c r="AO47" s="1022"/>
      <c r="AP47" s="1022"/>
      <c r="AQ47" s="1022"/>
      <c r="AR47" s="1022"/>
      <c r="AS47" s="1022"/>
      <c r="AT47" s="1022"/>
      <c r="AU47" s="1022"/>
      <c r="AV47" s="1022"/>
      <c r="AW47" s="1022"/>
      <c r="AX47" s="1022"/>
      <c r="AY47" s="1022"/>
      <c r="AZ47" s="1022"/>
      <c r="BA47" s="1022"/>
      <c r="BB47" s="1022"/>
      <c r="BC47" s="1022"/>
      <c r="BD47" s="1022"/>
      <c r="BE47" s="1022"/>
      <c r="BF47" s="1022"/>
      <c r="BG47" s="1022"/>
      <c r="BH47" s="1022"/>
      <c r="BI47" s="1022"/>
      <c r="BJ47" s="1022"/>
      <c r="BK47" s="1022"/>
      <c r="BL47" s="1022"/>
      <c r="BM47" s="1022"/>
      <c r="BN47" s="1022"/>
      <c r="BO47" s="1022"/>
      <c r="BP47" s="1022"/>
      <c r="BQ47" s="1022"/>
      <c r="BR47" s="1022"/>
      <c r="BS47" s="1022"/>
      <c r="BT47" s="1022"/>
      <c r="BU47" s="1022"/>
      <c r="BV47" s="1022"/>
      <c r="BW47" s="1022"/>
      <c r="BX47" s="1022"/>
      <c r="BY47" s="1022"/>
      <c r="BZ47" s="1022"/>
      <c r="CA47" s="1022"/>
      <c r="CB47" s="1022"/>
      <c r="CC47" s="1022"/>
      <c r="CD47" s="1022"/>
      <c r="CE47" s="1022"/>
      <c r="CF47" s="1022"/>
      <c r="CG47" s="1022"/>
      <c r="CH47" s="1022"/>
      <c r="CI47" s="1022"/>
      <c r="CJ47" s="1022"/>
      <c r="CK47" s="1022"/>
      <c r="CL47" s="1022"/>
      <c r="CM47" s="1022"/>
      <c r="CN47" s="1022"/>
      <c r="CO47" s="1022"/>
      <c r="CP47" s="1022"/>
      <c r="CQ47" s="1022"/>
      <c r="CR47" s="1022"/>
      <c r="CS47" s="1022"/>
      <c r="CT47" s="1022"/>
      <c r="CU47" s="1022"/>
      <c r="CV47" s="1022"/>
      <c r="CW47" s="1022"/>
      <c r="CX47" s="1022"/>
      <c r="CY47" s="1022"/>
      <c r="CZ47" s="1022"/>
      <c r="DA47" s="1024"/>
      <c r="DB47" s="1024"/>
      <c r="DC47" s="1024"/>
      <c r="DD47" s="1024"/>
      <c r="DE47" s="1024"/>
      <c r="DF47" s="1024"/>
      <c r="DG47" s="1024"/>
      <c r="DH47" s="1024"/>
      <c r="DI47" s="1024"/>
    </row>
    <row r="48" spans="1:113" s="425" customFormat="1" ht="12.75">
      <c r="A48" s="867"/>
      <c r="B48" s="1071" t="s">
        <v>370</v>
      </c>
      <c r="C48" s="1031"/>
      <c r="D48" s="1031"/>
      <c r="E48" s="1067"/>
      <c r="F48" s="1067"/>
      <c r="G48" s="1033"/>
      <c r="H48" s="1033"/>
      <c r="I48" s="1033"/>
      <c r="J48" s="1033"/>
      <c r="K48" s="1033"/>
      <c r="L48" s="1033"/>
      <c r="M48" s="1033"/>
      <c r="N48" s="1033"/>
      <c r="O48" s="1033"/>
      <c r="P48" s="1033"/>
      <c r="Q48" s="1033"/>
      <c r="R48" s="1033"/>
      <c r="S48" s="1033"/>
      <c r="T48" s="1033"/>
      <c r="U48" s="1033"/>
      <c r="V48" s="1033"/>
      <c r="W48" s="1033"/>
      <c r="X48" s="1033"/>
      <c r="Y48" s="1033"/>
      <c r="Z48" s="1033"/>
      <c r="AA48" s="1033"/>
      <c r="AB48" s="1033"/>
      <c r="AC48" s="1033"/>
      <c r="AD48" s="1033"/>
      <c r="AE48" s="1033"/>
      <c r="AF48" s="1033"/>
      <c r="AG48" s="1033"/>
      <c r="AH48" s="1033"/>
      <c r="AI48" s="1033"/>
      <c r="AJ48" s="1033"/>
      <c r="AK48" s="1033"/>
      <c r="AL48" s="1033"/>
      <c r="AM48" s="1033"/>
      <c r="AN48" s="1033"/>
      <c r="AO48" s="1033"/>
      <c r="AP48" s="1033"/>
      <c r="AQ48" s="1033"/>
      <c r="AR48" s="1033"/>
      <c r="AS48" s="1033"/>
      <c r="AT48" s="1033"/>
      <c r="AU48" s="1033"/>
      <c r="AV48" s="1033"/>
      <c r="AW48" s="1033"/>
      <c r="AX48" s="1033"/>
      <c r="AY48" s="1033"/>
      <c r="AZ48" s="1033"/>
      <c r="BA48" s="1033"/>
      <c r="BB48" s="1033"/>
      <c r="BC48" s="1033"/>
      <c r="BD48" s="1033"/>
      <c r="BE48" s="1033"/>
      <c r="BF48" s="1033"/>
      <c r="BG48" s="1033"/>
      <c r="BH48" s="1033"/>
      <c r="BI48" s="1033"/>
      <c r="BJ48" s="1033"/>
      <c r="BK48" s="1033"/>
      <c r="BL48" s="1033"/>
      <c r="BM48" s="1033"/>
      <c r="BN48" s="1033"/>
      <c r="BO48" s="1033"/>
      <c r="BP48" s="1033"/>
      <c r="BQ48" s="1033"/>
      <c r="BR48" s="1033"/>
      <c r="BS48" s="1033"/>
      <c r="BT48" s="1033"/>
      <c r="BU48" s="1033"/>
      <c r="BV48" s="1033"/>
      <c r="BW48" s="1033"/>
      <c r="BX48" s="1033"/>
      <c r="BY48" s="1033"/>
      <c r="BZ48" s="1033"/>
      <c r="CA48" s="1033"/>
      <c r="CB48" s="1033"/>
      <c r="CC48" s="1033"/>
      <c r="CD48" s="1033"/>
      <c r="CE48" s="1033"/>
      <c r="CF48" s="1033"/>
      <c r="CG48" s="1033"/>
      <c r="CH48" s="1033"/>
      <c r="CI48" s="1033"/>
      <c r="CJ48" s="1033"/>
      <c r="CK48" s="1033"/>
      <c r="CL48" s="1033"/>
      <c r="CM48" s="1033"/>
      <c r="CN48" s="1033"/>
      <c r="CO48" s="1033"/>
      <c r="CP48" s="1033"/>
      <c r="CQ48" s="1033"/>
      <c r="CR48" s="1033"/>
      <c r="CS48" s="1033"/>
      <c r="CT48" s="1033"/>
      <c r="CU48" s="1033"/>
      <c r="CV48" s="1033"/>
      <c r="CW48" s="1033"/>
      <c r="CX48" s="1033"/>
      <c r="CY48" s="1033"/>
      <c r="CZ48" s="1033"/>
      <c r="DA48" s="1024"/>
      <c r="DB48" s="1024"/>
      <c r="DC48" s="1024"/>
      <c r="DD48" s="1024"/>
      <c r="DE48" s="1024"/>
      <c r="DF48" s="1024"/>
      <c r="DG48" s="1024"/>
      <c r="DH48" s="1024"/>
      <c r="DI48" s="1024"/>
    </row>
    <row r="49" spans="1:113" s="425" customFormat="1" ht="12.75">
      <c r="A49" s="867"/>
      <c r="B49" s="1071" t="s">
        <v>371</v>
      </c>
      <c r="C49" s="1031"/>
      <c r="D49" s="1031"/>
      <c r="E49" s="1067"/>
      <c r="F49" s="1067"/>
      <c r="G49" s="1033"/>
      <c r="H49" s="1033"/>
      <c r="I49" s="1033"/>
      <c r="J49" s="1033"/>
      <c r="K49" s="1033"/>
      <c r="L49" s="1033"/>
      <c r="M49" s="1033"/>
      <c r="N49" s="1033"/>
      <c r="O49" s="1033"/>
      <c r="P49" s="1033"/>
      <c r="Q49" s="1033"/>
      <c r="R49" s="1033"/>
      <c r="S49" s="1033"/>
      <c r="T49" s="1033"/>
      <c r="U49" s="1033"/>
      <c r="V49" s="1033"/>
      <c r="W49" s="1033"/>
      <c r="X49" s="1033"/>
      <c r="Y49" s="1033"/>
      <c r="Z49" s="1033"/>
      <c r="AA49" s="1033"/>
      <c r="AB49" s="1033"/>
      <c r="AC49" s="1033"/>
      <c r="AD49" s="1033"/>
      <c r="AE49" s="1033"/>
      <c r="AF49" s="1033"/>
      <c r="AG49" s="1033"/>
      <c r="AH49" s="1033"/>
      <c r="AI49" s="1033"/>
      <c r="AJ49" s="1033"/>
      <c r="AK49" s="1033"/>
      <c r="AL49" s="1033"/>
      <c r="AM49" s="1033"/>
      <c r="AN49" s="1033"/>
      <c r="AO49" s="1033"/>
      <c r="AP49" s="1033"/>
      <c r="AQ49" s="1033"/>
      <c r="AR49" s="1033"/>
      <c r="AS49" s="1033"/>
      <c r="AT49" s="1033"/>
      <c r="AU49" s="1033"/>
      <c r="AV49" s="1033"/>
      <c r="AW49" s="1033"/>
      <c r="AX49" s="1033"/>
      <c r="AY49" s="1033"/>
      <c r="AZ49" s="1033"/>
      <c r="BA49" s="1033"/>
      <c r="BB49" s="1033"/>
      <c r="BC49" s="1033"/>
      <c r="BD49" s="1033"/>
      <c r="BE49" s="1033"/>
      <c r="BF49" s="1033"/>
      <c r="BG49" s="1033"/>
      <c r="BH49" s="1033"/>
      <c r="BI49" s="1033"/>
      <c r="BJ49" s="1033"/>
      <c r="BK49" s="1033"/>
      <c r="BL49" s="1033"/>
      <c r="BM49" s="1033"/>
      <c r="BN49" s="1033"/>
      <c r="BO49" s="1033"/>
      <c r="BP49" s="1033"/>
      <c r="BQ49" s="1033"/>
      <c r="BR49" s="1033"/>
      <c r="BS49" s="1033"/>
      <c r="BT49" s="1033"/>
      <c r="BU49" s="1033"/>
      <c r="BV49" s="1033"/>
      <c r="BW49" s="1033"/>
      <c r="BX49" s="1033"/>
      <c r="BY49" s="1033"/>
      <c r="BZ49" s="1033"/>
      <c r="CA49" s="1033"/>
      <c r="CB49" s="1033"/>
      <c r="CC49" s="1033"/>
      <c r="CD49" s="1033"/>
      <c r="CE49" s="1033"/>
      <c r="CF49" s="1033"/>
      <c r="CG49" s="1033"/>
      <c r="CH49" s="1033"/>
      <c r="CI49" s="1033"/>
      <c r="CJ49" s="1033"/>
      <c r="CK49" s="1033"/>
      <c r="CL49" s="1033"/>
      <c r="CM49" s="1033"/>
      <c r="CN49" s="1033"/>
      <c r="CO49" s="1033"/>
      <c r="CP49" s="1033"/>
      <c r="CQ49" s="1033"/>
      <c r="CR49" s="1033"/>
      <c r="CS49" s="1033"/>
      <c r="CT49" s="1033"/>
      <c r="CU49" s="1033"/>
      <c r="CV49" s="1033"/>
      <c r="CW49" s="1033"/>
      <c r="CX49" s="1033"/>
      <c r="CY49" s="1033"/>
      <c r="CZ49" s="1033"/>
      <c r="DA49" s="1024"/>
      <c r="DB49" s="1024"/>
      <c r="DC49" s="1024"/>
      <c r="DD49" s="1024"/>
      <c r="DE49" s="1024"/>
      <c r="DF49" s="1024"/>
      <c r="DG49" s="1024"/>
      <c r="DH49" s="1024"/>
      <c r="DI49" s="1024"/>
    </row>
    <row r="50" spans="1:113" s="425" customFormat="1" ht="12.75">
      <c r="A50" s="867"/>
      <c r="B50" s="1071" t="s">
        <v>372</v>
      </c>
      <c r="C50" s="1031"/>
      <c r="D50" s="1031"/>
      <c r="E50" s="1067"/>
      <c r="F50" s="1067"/>
      <c r="G50" s="1033"/>
      <c r="H50" s="1033"/>
      <c r="I50" s="1033"/>
      <c r="J50" s="1033"/>
      <c r="K50" s="1033"/>
      <c r="L50" s="1033"/>
      <c r="M50" s="1033"/>
      <c r="N50" s="1033"/>
      <c r="O50" s="1033"/>
      <c r="P50" s="1033"/>
      <c r="Q50" s="1033"/>
      <c r="R50" s="1033"/>
      <c r="S50" s="1033"/>
      <c r="T50" s="1033"/>
      <c r="U50" s="1033"/>
      <c r="V50" s="1033"/>
      <c r="W50" s="1033"/>
      <c r="X50" s="1033"/>
      <c r="Y50" s="1033"/>
      <c r="Z50" s="1033"/>
      <c r="AA50" s="1033"/>
      <c r="AB50" s="1033"/>
      <c r="AC50" s="1033"/>
      <c r="AD50" s="1033"/>
      <c r="AE50" s="1033"/>
      <c r="AF50" s="1033"/>
      <c r="AG50" s="1033"/>
      <c r="AH50" s="1033"/>
      <c r="AI50" s="1033"/>
      <c r="AJ50" s="1033"/>
      <c r="AK50" s="1033"/>
      <c r="AL50" s="1033"/>
      <c r="AM50" s="1033"/>
      <c r="AN50" s="1033"/>
      <c r="AO50" s="1033"/>
      <c r="AP50" s="1033"/>
      <c r="AQ50" s="1033"/>
      <c r="AR50" s="1033"/>
      <c r="AS50" s="1033"/>
      <c r="AT50" s="1033"/>
      <c r="AU50" s="1033"/>
      <c r="AV50" s="1033"/>
      <c r="AW50" s="1033"/>
      <c r="AX50" s="1033"/>
      <c r="AY50" s="1033"/>
      <c r="AZ50" s="1033"/>
      <c r="BA50" s="1033"/>
      <c r="BB50" s="1033"/>
      <c r="BC50" s="1033"/>
      <c r="BD50" s="1033"/>
      <c r="BE50" s="1033"/>
      <c r="BF50" s="1033"/>
      <c r="BG50" s="1033"/>
      <c r="BH50" s="1033"/>
      <c r="BI50" s="1033"/>
      <c r="BJ50" s="1033"/>
      <c r="BK50" s="1033"/>
      <c r="BL50" s="1033"/>
      <c r="BM50" s="1033"/>
      <c r="BN50" s="1033"/>
      <c r="BO50" s="1033"/>
      <c r="BP50" s="1033"/>
      <c r="BQ50" s="1033"/>
      <c r="BR50" s="1033"/>
      <c r="BS50" s="1033"/>
      <c r="BT50" s="1033"/>
      <c r="BU50" s="1033"/>
      <c r="BV50" s="1033"/>
      <c r="BW50" s="1033"/>
      <c r="BX50" s="1033"/>
      <c r="BY50" s="1033"/>
      <c r="BZ50" s="1033"/>
      <c r="CA50" s="1033"/>
      <c r="CB50" s="1033"/>
      <c r="CC50" s="1033"/>
      <c r="CD50" s="1033"/>
      <c r="CE50" s="1033"/>
      <c r="CF50" s="1033"/>
      <c r="CG50" s="1033"/>
      <c r="CH50" s="1033"/>
      <c r="CI50" s="1033"/>
      <c r="CJ50" s="1033"/>
      <c r="CK50" s="1033"/>
      <c r="CL50" s="1033"/>
      <c r="CM50" s="1033"/>
      <c r="CN50" s="1033"/>
      <c r="CO50" s="1033"/>
      <c r="CP50" s="1033"/>
      <c r="CQ50" s="1033"/>
      <c r="CR50" s="1033"/>
      <c r="CS50" s="1033"/>
      <c r="CT50" s="1033"/>
      <c r="CU50" s="1033"/>
      <c r="CV50" s="1033"/>
      <c r="CW50" s="1033"/>
      <c r="CX50" s="1033"/>
      <c r="CY50" s="1033"/>
      <c r="CZ50" s="1033"/>
      <c r="DA50" s="1024"/>
      <c r="DB50" s="1024"/>
      <c r="DC50" s="1024"/>
      <c r="DD50" s="1024"/>
      <c r="DE50" s="1024"/>
      <c r="DF50" s="1024"/>
      <c r="DG50" s="1024"/>
      <c r="DH50" s="1024"/>
      <c r="DI50" s="1024"/>
    </row>
    <row r="51" spans="1:113" s="425" customFormat="1" ht="15" customHeight="1">
      <c r="A51" s="867"/>
      <c r="B51" s="1072" t="s">
        <v>373</v>
      </c>
      <c r="C51" s="1031"/>
      <c r="D51" s="1031"/>
      <c r="E51" s="1067"/>
      <c r="F51" s="1067"/>
      <c r="G51" s="1033"/>
      <c r="H51" s="1033"/>
      <c r="I51" s="1033"/>
      <c r="J51" s="1033"/>
      <c r="K51" s="1033"/>
      <c r="L51" s="1033"/>
      <c r="M51" s="1033"/>
      <c r="N51" s="1033"/>
      <c r="O51" s="1033"/>
      <c r="P51" s="1033"/>
      <c r="Q51" s="1033"/>
      <c r="R51" s="1033"/>
      <c r="S51" s="1033"/>
      <c r="T51" s="1033"/>
      <c r="U51" s="1033"/>
      <c r="V51" s="1033"/>
      <c r="W51" s="1033"/>
      <c r="X51" s="1033"/>
      <c r="Y51" s="1033"/>
      <c r="Z51" s="1033"/>
      <c r="AA51" s="1033"/>
      <c r="AB51" s="1033"/>
      <c r="AC51" s="1033"/>
      <c r="AD51" s="1033"/>
      <c r="AE51" s="1033"/>
      <c r="AF51" s="1033"/>
      <c r="AG51" s="1033"/>
      <c r="AH51" s="1033"/>
      <c r="AI51" s="1033"/>
      <c r="AJ51" s="1033"/>
      <c r="AK51" s="1033"/>
      <c r="AL51" s="1033"/>
      <c r="AM51" s="1033"/>
      <c r="AN51" s="1033"/>
      <c r="AO51" s="1033"/>
      <c r="AP51" s="1033"/>
      <c r="AQ51" s="1033"/>
      <c r="AR51" s="1033"/>
      <c r="AS51" s="1033"/>
      <c r="AT51" s="1033"/>
      <c r="AU51" s="1033"/>
      <c r="AV51" s="1033"/>
      <c r="AW51" s="1033"/>
      <c r="AX51" s="1033"/>
      <c r="AY51" s="1033"/>
      <c r="AZ51" s="1033"/>
      <c r="BA51" s="1033"/>
      <c r="BB51" s="1033"/>
      <c r="BC51" s="1033"/>
      <c r="BD51" s="1033"/>
      <c r="BE51" s="1033"/>
      <c r="BF51" s="1033"/>
      <c r="BG51" s="1033"/>
      <c r="BH51" s="1033"/>
      <c r="BI51" s="1033"/>
      <c r="BJ51" s="1033"/>
      <c r="BK51" s="1033"/>
      <c r="BL51" s="1033"/>
      <c r="BM51" s="1033"/>
      <c r="BN51" s="1033"/>
      <c r="BO51" s="1033"/>
      <c r="BP51" s="1033"/>
      <c r="BQ51" s="1033"/>
      <c r="BR51" s="1033"/>
      <c r="BS51" s="1033"/>
      <c r="BT51" s="1033"/>
      <c r="BU51" s="1033"/>
      <c r="BV51" s="1033"/>
      <c r="BW51" s="1033"/>
      <c r="BX51" s="1033"/>
      <c r="BY51" s="1033"/>
      <c r="BZ51" s="1033"/>
      <c r="CA51" s="1033"/>
      <c r="CB51" s="1033"/>
      <c r="CC51" s="1033"/>
      <c r="CD51" s="1033"/>
      <c r="CE51" s="1033"/>
      <c r="CF51" s="1033"/>
      <c r="CG51" s="1033"/>
      <c r="CH51" s="1033"/>
      <c r="CI51" s="1033"/>
      <c r="CJ51" s="1033"/>
      <c r="CK51" s="1033"/>
      <c r="CL51" s="1033"/>
      <c r="CM51" s="1033"/>
      <c r="CN51" s="1033"/>
      <c r="CO51" s="1033"/>
      <c r="CP51" s="1033"/>
      <c r="CQ51" s="1033"/>
      <c r="CR51" s="1033"/>
      <c r="CS51" s="1033"/>
      <c r="CT51" s="1033"/>
      <c r="CU51" s="1033"/>
      <c r="CV51" s="1033"/>
      <c r="CW51" s="1033"/>
      <c r="CX51" s="1033"/>
      <c r="CY51" s="1033"/>
      <c r="CZ51" s="1033"/>
      <c r="DA51" s="1024"/>
      <c r="DB51" s="1024"/>
      <c r="DC51" s="1024"/>
      <c r="DD51" s="1024"/>
      <c r="DE51" s="1024"/>
      <c r="DF51" s="1024"/>
      <c r="DG51" s="1024"/>
      <c r="DH51" s="1024"/>
      <c r="DI51" s="1024"/>
    </row>
    <row r="52" spans="1:113" s="425" customFormat="1" ht="13.5" customHeight="1">
      <c r="A52" s="484">
        <v>6</v>
      </c>
      <c r="B52" s="673" t="s">
        <v>374</v>
      </c>
      <c r="C52" s="1068">
        <f>SUM(C53:C58)</f>
        <v>0</v>
      </c>
      <c r="D52" s="1069">
        <f>SUM(D53:D58)</f>
        <v>0</v>
      </c>
      <c r="E52" s="1064" t="e">
        <f>D52/3сп!K41</f>
        <v>#DIV/0!</v>
      </c>
      <c r="F52" s="1064" t="e">
        <f>D52/'5ОР '!D6</f>
        <v>#DIV/0!</v>
      </c>
      <c r="G52" s="1022"/>
      <c r="H52" s="1022"/>
      <c r="I52" s="1022"/>
      <c r="J52" s="1022"/>
      <c r="K52" s="1022"/>
      <c r="L52" s="1022"/>
      <c r="M52" s="1022"/>
      <c r="N52" s="1022"/>
      <c r="O52" s="1022"/>
      <c r="P52" s="1022"/>
      <c r="Q52" s="1022"/>
      <c r="R52" s="1022"/>
      <c r="S52" s="1022"/>
      <c r="T52" s="1022"/>
      <c r="U52" s="1022"/>
      <c r="V52" s="1022"/>
      <c r="W52" s="1022"/>
      <c r="X52" s="1022"/>
      <c r="Y52" s="1022"/>
      <c r="Z52" s="1022"/>
      <c r="AA52" s="1022"/>
      <c r="AB52" s="1022"/>
      <c r="AC52" s="1022"/>
      <c r="AD52" s="1022"/>
      <c r="AE52" s="1022"/>
      <c r="AF52" s="1022"/>
      <c r="AG52" s="1022"/>
      <c r="AH52" s="1022"/>
      <c r="AI52" s="1022"/>
      <c r="AJ52" s="1022"/>
      <c r="AK52" s="1022"/>
      <c r="AL52" s="1022"/>
      <c r="AM52" s="1022"/>
      <c r="AN52" s="1022"/>
      <c r="AO52" s="1022"/>
      <c r="AP52" s="1022"/>
      <c r="AQ52" s="1022"/>
      <c r="AR52" s="1022"/>
      <c r="AS52" s="1022"/>
      <c r="AT52" s="1022"/>
      <c r="AU52" s="1022"/>
      <c r="AV52" s="1022"/>
      <c r="AW52" s="1022"/>
      <c r="AX52" s="1022"/>
      <c r="AY52" s="1022"/>
      <c r="AZ52" s="1022"/>
      <c r="BA52" s="1022"/>
      <c r="BB52" s="1022"/>
      <c r="BC52" s="1022"/>
      <c r="BD52" s="1022"/>
      <c r="BE52" s="1022"/>
      <c r="BF52" s="1022"/>
      <c r="BG52" s="1022"/>
      <c r="BH52" s="1022"/>
      <c r="BI52" s="1022"/>
      <c r="BJ52" s="1022"/>
      <c r="BK52" s="1022"/>
      <c r="BL52" s="1022"/>
      <c r="BM52" s="1022"/>
      <c r="BN52" s="1022"/>
      <c r="BO52" s="1022"/>
      <c r="BP52" s="1022"/>
      <c r="BQ52" s="1022"/>
      <c r="BR52" s="1022"/>
      <c r="BS52" s="1022"/>
      <c r="BT52" s="1022"/>
      <c r="BU52" s="1022"/>
      <c r="BV52" s="1022"/>
      <c r="BW52" s="1022"/>
      <c r="BX52" s="1022"/>
      <c r="BY52" s="1022"/>
      <c r="BZ52" s="1022"/>
      <c r="CA52" s="1022"/>
      <c r="CB52" s="1022"/>
      <c r="CC52" s="1022"/>
      <c r="CD52" s="1022"/>
      <c r="CE52" s="1022"/>
      <c r="CF52" s="1022"/>
      <c r="CG52" s="1022"/>
      <c r="CH52" s="1022"/>
      <c r="CI52" s="1022"/>
      <c r="CJ52" s="1022"/>
      <c r="CK52" s="1022"/>
      <c r="CL52" s="1022"/>
      <c r="CM52" s="1022"/>
      <c r="CN52" s="1022"/>
      <c r="CO52" s="1022"/>
      <c r="CP52" s="1022"/>
      <c r="CQ52" s="1022"/>
      <c r="CR52" s="1022"/>
      <c r="CS52" s="1022"/>
      <c r="CT52" s="1022"/>
      <c r="CU52" s="1022"/>
      <c r="CV52" s="1022"/>
      <c r="CW52" s="1022"/>
      <c r="CX52" s="1022"/>
      <c r="CY52" s="1022"/>
      <c r="CZ52" s="1022"/>
      <c r="DA52" s="1024"/>
      <c r="DB52" s="1024"/>
      <c r="DC52" s="1024"/>
      <c r="DD52" s="1024"/>
      <c r="DE52" s="1024"/>
      <c r="DF52" s="1024"/>
      <c r="DG52" s="1024"/>
      <c r="DH52" s="1024"/>
      <c r="DI52" s="1024"/>
    </row>
    <row r="53" spans="1:113" s="425" customFormat="1" ht="12.75">
      <c r="A53" s="484"/>
      <c r="B53" s="1036" t="s">
        <v>331</v>
      </c>
      <c r="C53" s="1031"/>
      <c r="D53" s="1031"/>
      <c r="E53" s="1067"/>
      <c r="F53" s="1067"/>
      <c r="G53" s="1033"/>
      <c r="H53" s="1033"/>
      <c r="I53" s="1033"/>
      <c r="J53" s="1033"/>
      <c r="K53" s="1033"/>
      <c r="L53" s="1033"/>
      <c r="M53" s="1033"/>
      <c r="N53" s="1033"/>
      <c r="O53" s="1033"/>
      <c r="P53" s="1033"/>
      <c r="Q53" s="1033"/>
      <c r="R53" s="1033"/>
      <c r="S53" s="1033"/>
      <c r="T53" s="1033"/>
      <c r="U53" s="1033"/>
      <c r="V53" s="1033"/>
      <c r="W53" s="1033"/>
      <c r="X53" s="1033"/>
      <c r="Y53" s="1033"/>
      <c r="Z53" s="1033"/>
      <c r="AA53" s="1033"/>
      <c r="AB53" s="1033"/>
      <c r="AC53" s="1033"/>
      <c r="AD53" s="1033"/>
      <c r="AE53" s="1033"/>
      <c r="AF53" s="1033"/>
      <c r="AG53" s="1033"/>
      <c r="AH53" s="1033"/>
      <c r="AI53" s="1033"/>
      <c r="AJ53" s="1033"/>
      <c r="AK53" s="1033"/>
      <c r="AL53" s="1033"/>
      <c r="AM53" s="1033"/>
      <c r="AN53" s="1033"/>
      <c r="AO53" s="1033"/>
      <c r="AP53" s="1033"/>
      <c r="AQ53" s="1033"/>
      <c r="AR53" s="1033"/>
      <c r="AS53" s="1033"/>
      <c r="AT53" s="1033"/>
      <c r="AU53" s="1033"/>
      <c r="AV53" s="1033"/>
      <c r="AW53" s="1033"/>
      <c r="AX53" s="1033"/>
      <c r="AY53" s="1033"/>
      <c r="AZ53" s="1033"/>
      <c r="BA53" s="1033"/>
      <c r="BB53" s="1033"/>
      <c r="BC53" s="1033"/>
      <c r="BD53" s="1033"/>
      <c r="BE53" s="1033"/>
      <c r="BF53" s="1033"/>
      <c r="BG53" s="1033"/>
      <c r="BH53" s="1033"/>
      <c r="BI53" s="1033"/>
      <c r="BJ53" s="1033"/>
      <c r="BK53" s="1033"/>
      <c r="BL53" s="1033"/>
      <c r="BM53" s="1033"/>
      <c r="BN53" s="1033"/>
      <c r="BO53" s="1033"/>
      <c r="BP53" s="1033"/>
      <c r="BQ53" s="1033"/>
      <c r="BR53" s="1033"/>
      <c r="BS53" s="1033"/>
      <c r="BT53" s="1033"/>
      <c r="BU53" s="1033"/>
      <c r="BV53" s="1033"/>
      <c r="BW53" s="1033"/>
      <c r="BX53" s="1033"/>
      <c r="BY53" s="1033"/>
      <c r="BZ53" s="1033"/>
      <c r="CA53" s="1033"/>
      <c r="CB53" s="1033"/>
      <c r="CC53" s="1033"/>
      <c r="CD53" s="1033"/>
      <c r="CE53" s="1033"/>
      <c r="CF53" s="1033"/>
      <c r="CG53" s="1033"/>
      <c r="CH53" s="1033"/>
      <c r="CI53" s="1033"/>
      <c r="CJ53" s="1033"/>
      <c r="CK53" s="1033"/>
      <c r="CL53" s="1033"/>
      <c r="CM53" s="1033"/>
      <c r="CN53" s="1033"/>
      <c r="CO53" s="1033"/>
      <c r="CP53" s="1033"/>
      <c r="CQ53" s="1033"/>
      <c r="CR53" s="1033"/>
      <c r="CS53" s="1033"/>
      <c r="CT53" s="1033"/>
      <c r="CU53" s="1033"/>
      <c r="CV53" s="1033"/>
      <c r="CW53" s="1033"/>
      <c r="CX53" s="1033"/>
      <c r="CY53" s="1033"/>
      <c r="CZ53" s="1033"/>
      <c r="DA53" s="1024"/>
      <c r="DB53" s="1024"/>
      <c r="DC53" s="1024"/>
      <c r="DD53" s="1024"/>
      <c r="DE53" s="1024"/>
      <c r="DF53" s="1024"/>
      <c r="DG53" s="1024"/>
      <c r="DH53" s="1024"/>
      <c r="DI53" s="1024"/>
    </row>
    <row r="54" spans="1:113" s="425" customFormat="1" ht="12.75">
      <c r="A54" s="484"/>
      <c r="B54" s="1036" t="s">
        <v>332</v>
      </c>
      <c r="C54" s="1031"/>
      <c r="D54" s="1031"/>
      <c r="E54" s="1067"/>
      <c r="F54" s="1067"/>
      <c r="G54" s="1033"/>
      <c r="H54" s="1033"/>
      <c r="I54" s="1033"/>
      <c r="J54" s="1033"/>
      <c r="K54" s="1033"/>
      <c r="L54" s="1033"/>
      <c r="M54" s="1033"/>
      <c r="N54" s="1033"/>
      <c r="O54" s="1033"/>
      <c r="P54" s="1033"/>
      <c r="Q54" s="1033"/>
      <c r="R54" s="1033"/>
      <c r="S54" s="1033"/>
      <c r="T54" s="1033"/>
      <c r="U54" s="1033"/>
      <c r="V54" s="1033"/>
      <c r="W54" s="1033"/>
      <c r="X54" s="1033"/>
      <c r="Y54" s="1033"/>
      <c r="Z54" s="1033"/>
      <c r="AA54" s="1033"/>
      <c r="AB54" s="1033"/>
      <c r="AC54" s="1033"/>
      <c r="AD54" s="1033"/>
      <c r="AE54" s="1033"/>
      <c r="AF54" s="1033"/>
      <c r="AG54" s="1033"/>
      <c r="AH54" s="1033"/>
      <c r="AI54" s="1033"/>
      <c r="AJ54" s="1033"/>
      <c r="AK54" s="1033"/>
      <c r="AL54" s="1033"/>
      <c r="AM54" s="1033"/>
      <c r="AN54" s="1033"/>
      <c r="AO54" s="1033"/>
      <c r="AP54" s="1033"/>
      <c r="AQ54" s="1033"/>
      <c r="AR54" s="1033"/>
      <c r="AS54" s="1033"/>
      <c r="AT54" s="1033"/>
      <c r="AU54" s="1033"/>
      <c r="AV54" s="1033"/>
      <c r="AW54" s="1033"/>
      <c r="AX54" s="1033"/>
      <c r="AY54" s="1033"/>
      <c r="AZ54" s="1033"/>
      <c r="BA54" s="1033"/>
      <c r="BB54" s="1033"/>
      <c r="BC54" s="1033"/>
      <c r="BD54" s="1033"/>
      <c r="BE54" s="1033"/>
      <c r="BF54" s="1033"/>
      <c r="BG54" s="1033"/>
      <c r="BH54" s="1033"/>
      <c r="BI54" s="1033"/>
      <c r="BJ54" s="1033"/>
      <c r="BK54" s="1033"/>
      <c r="BL54" s="1033"/>
      <c r="BM54" s="1033"/>
      <c r="BN54" s="1033"/>
      <c r="BO54" s="1033"/>
      <c r="BP54" s="1033"/>
      <c r="BQ54" s="1033"/>
      <c r="BR54" s="1033"/>
      <c r="BS54" s="1033"/>
      <c r="BT54" s="1033"/>
      <c r="BU54" s="1033"/>
      <c r="BV54" s="1033"/>
      <c r="BW54" s="1033"/>
      <c r="BX54" s="1033"/>
      <c r="BY54" s="1033"/>
      <c r="BZ54" s="1033"/>
      <c r="CA54" s="1033"/>
      <c r="CB54" s="1033"/>
      <c r="CC54" s="1033"/>
      <c r="CD54" s="1033"/>
      <c r="CE54" s="1033"/>
      <c r="CF54" s="1033"/>
      <c r="CG54" s="1033"/>
      <c r="CH54" s="1033"/>
      <c r="CI54" s="1033"/>
      <c r="CJ54" s="1033"/>
      <c r="CK54" s="1033"/>
      <c r="CL54" s="1033"/>
      <c r="CM54" s="1033"/>
      <c r="CN54" s="1033"/>
      <c r="CO54" s="1033"/>
      <c r="CP54" s="1033"/>
      <c r="CQ54" s="1033"/>
      <c r="CR54" s="1033"/>
      <c r="CS54" s="1033"/>
      <c r="CT54" s="1033"/>
      <c r="CU54" s="1033"/>
      <c r="CV54" s="1033"/>
      <c r="CW54" s="1033"/>
      <c r="CX54" s="1033"/>
      <c r="CY54" s="1033"/>
      <c r="CZ54" s="1033"/>
      <c r="DA54" s="1024"/>
      <c r="DB54" s="1024"/>
      <c r="DC54" s="1024"/>
      <c r="DD54" s="1024"/>
      <c r="DE54" s="1024"/>
      <c r="DF54" s="1024"/>
      <c r="DG54" s="1024"/>
      <c r="DH54" s="1024"/>
      <c r="DI54" s="1024"/>
    </row>
    <row r="55" spans="1:113" s="425" customFormat="1" ht="12.75">
      <c r="A55" s="484"/>
      <c r="B55" s="1036" t="s">
        <v>333</v>
      </c>
      <c r="C55" s="1031"/>
      <c r="D55" s="1031"/>
      <c r="E55" s="1067"/>
      <c r="F55" s="1067"/>
      <c r="G55" s="1033"/>
      <c r="H55" s="1033"/>
      <c r="I55" s="1033"/>
      <c r="J55" s="1033"/>
      <c r="K55" s="1033"/>
      <c r="L55" s="1033"/>
      <c r="M55" s="1033"/>
      <c r="N55" s="1033"/>
      <c r="O55" s="1033"/>
      <c r="P55" s="1033"/>
      <c r="Q55" s="1033"/>
      <c r="R55" s="1033"/>
      <c r="S55" s="1033"/>
      <c r="T55" s="1033"/>
      <c r="U55" s="1033"/>
      <c r="V55" s="1033"/>
      <c r="W55" s="1033"/>
      <c r="X55" s="1033"/>
      <c r="Y55" s="1033"/>
      <c r="Z55" s="1033"/>
      <c r="AA55" s="1033"/>
      <c r="AB55" s="1033"/>
      <c r="AC55" s="1033"/>
      <c r="AD55" s="1033"/>
      <c r="AE55" s="1033"/>
      <c r="AF55" s="1033"/>
      <c r="AG55" s="1033"/>
      <c r="AH55" s="1033"/>
      <c r="AI55" s="1033"/>
      <c r="AJ55" s="1033"/>
      <c r="AK55" s="1033"/>
      <c r="AL55" s="1033"/>
      <c r="AM55" s="1033"/>
      <c r="AN55" s="1033"/>
      <c r="AO55" s="1033"/>
      <c r="AP55" s="1033"/>
      <c r="AQ55" s="1033"/>
      <c r="AR55" s="1033"/>
      <c r="AS55" s="1033"/>
      <c r="AT55" s="1033"/>
      <c r="AU55" s="1033"/>
      <c r="AV55" s="1033"/>
      <c r="AW55" s="1033"/>
      <c r="AX55" s="1033"/>
      <c r="AY55" s="1033"/>
      <c r="AZ55" s="1033"/>
      <c r="BA55" s="1033"/>
      <c r="BB55" s="1033"/>
      <c r="BC55" s="1033"/>
      <c r="BD55" s="1033"/>
      <c r="BE55" s="1033"/>
      <c r="BF55" s="1033"/>
      <c r="BG55" s="1033"/>
      <c r="BH55" s="1033"/>
      <c r="BI55" s="1033"/>
      <c r="BJ55" s="1033"/>
      <c r="BK55" s="1033"/>
      <c r="BL55" s="1033"/>
      <c r="BM55" s="1033"/>
      <c r="BN55" s="1033"/>
      <c r="BO55" s="1033"/>
      <c r="BP55" s="1033"/>
      <c r="BQ55" s="1033"/>
      <c r="BR55" s="1033"/>
      <c r="BS55" s="1033"/>
      <c r="BT55" s="1033"/>
      <c r="BU55" s="1033"/>
      <c r="BV55" s="1033"/>
      <c r="BW55" s="1033"/>
      <c r="BX55" s="1033"/>
      <c r="BY55" s="1033"/>
      <c r="BZ55" s="1033"/>
      <c r="CA55" s="1033"/>
      <c r="CB55" s="1033"/>
      <c r="CC55" s="1033"/>
      <c r="CD55" s="1033"/>
      <c r="CE55" s="1033"/>
      <c r="CF55" s="1033"/>
      <c r="CG55" s="1033"/>
      <c r="CH55" s="1033"/>
      <c r="CI55" s="1033"/>
      <c r="CJ55" s="1033"/>
      <c r="CK55" s="1033"/>
      <c r="CL55" s="1033"/>
      <c r="CM55" s="1033"/>
      <c r="CN55" s="1033"/>
      <c r="CO55" s="1033"/>
      <c r="CP55" s="1033"/>
      <c r="CQ55" s="1033"/>
      <c r="CR55" s="1033"/>
      <c r="CS55" s="1033"/>
      <c r="CT55" s="1033"/>
      <c r="CU55" s="1033"/>
      <c r="CV55" s="1033"/>
      <c r="CW55" s="1033"/>
      <c r="CX55" s="1033"/>
      <c r="CY55" s="1033"/>
      <c r="CZ55" s="1033"/>
      <c r="DA55" s="1024"/>
      <c r="DB55" s="1024"/>
      <c r="DC55" s="1024"/>
      <c r="DD55" s="1024"/>
      <c r="DE55" s="1024"/>
      <c r="DF55" s="1024"/>
      <c r="DG55" s="1024"/>
      <c r="DH55" s="1024"/>
      <c r="DI55" s="1024"/>
    </row>
    <row r="56" spans="1:113" s="425" customFormat="1" ht="12.75">
      <c r="A56" s="484"/>
      <c r="B56" s="1036" t="s">
        <v>334</v>
      </c>
      <c r="C56" s="1031"/>
      <c r="D56" s="1031"/>
      <c r="E56" s="1067"/>
      <c r="F56" s="1067"/>
      <c r="G56" s="1033"/>
      <c r="H56" s="1033"/>
      <c r="I56" s="1033"/>
      <c r="J56" s="1033"/>
      <c r="K56" s="1033"/>
      <c r="L56" s="1033"/>
      <c r="M56" s="1033"/>
      <c r="N56" s="1033"/>
      <c r="O56" s="1033"/>
      <c r="P56" s="1033"/>
      <c r="Q56" s="1033"/>
      <c r="R56" s="1033"/>
      <c r="S56" s="1033"/>
      <c r="T56" s="1033"/>
      <c r="U56" s="1033"/>
      <c r="V56" s="1033"/>
      <c r="W56" s="1033"/>
      <c r="X56" s="1033"/>
      <c r="Y56" s="1033"/>
      <c r="Z56" s="1033"/>
      <c r="AA56" s="1033"/>
      <c r="AB56" s="1033"/>
      <c r="AC56" s="1033"/>
      <c r="AD56" s="1033"/>
      <c r="AE56" s="1033"/>
      <c r="AF56" s="1033"/>
      <c r="AG56" s="1033"/>
      <c r="AH56" s="1033"/>
      <c r="AI56" s="1033"/>
      <c r="AJ56" s="1033"/>
      <c r="AK56" s="1033"/>
      <c r="AL56" s="1033"/>
      <c r="AM56" s="1033"/>
      <c r="AN56" s="1033"/>
      <c r="AO56" s="1033"/>
      <c r="AP56" s="1033"/>
      <c r="AQ56" s="1033"/>
      <c r="AR56" s="1033"/>
      <c r="AS56" s="1033"/>
      <c r="AT56" s="1033"/>
      <c r="AU56" s="1033"/>
      <c r="AV56" s="1033"/>
      <c r="AW56" s="1033"/>
      <c r="AX56" s="1033"/>
      <c r="AY56" s="1033"/>
      <c r="AZ56" s="1033"/>
      <c r="BA56" s="1033"/>
      <c r="BB56" s="1033"/>
      <c r="BC56" s="1033"/>
      <c r="BD56" s="1033"/>
      <c r="BE56" s="1033"/>
      <c r="BF56" s="1033"/>
      <c r="BG56" s="1033"/>
      <c r="BH56" s="1033"/>
      <c r="BI56" s="1033"/>
      <c r="BJ56" s="1033"/>
      <c r="BK56" s="1033"/>
      <c r="BL56" s="1033"/>
      <c r="BM56" s="1033"/>
      <c r="BN56" s="1033"/>
      <c r="BO56" s="1033"/>
      <c r="BP56" s="1033"/>
      <c r="BQ56" s="1033"/>
      <c r="BR56" s="1033"/>
      <c r="BS56" s="1033"/>
      <c r="BT56" s="1033"/>
      <c r="BU56" s="1033"/>
      <c r="BV56" s="1033"/>
      <c r="BW56" s="1033"/>
      <c r="BX56" s="1033"/>
      <c r="BY56" s="1033"/>
      <c r="BZ56" s="1033"/>
      <c r="CA56" s="1033"/>
      <c r="CB56" s="1033"/>
      <c r="CC56" s="1033"/>
      <c r="CD56" s="1033"/>
      <c r="CE56" s="1033"/>
      <c r="CF56" s="1033"/>
      <c r="CG56" s="1033"/>
      <c r="CH56" s="1033"/>
      <c r="CI56" s="1033"/>
      <c r="CJ56" s="1033"/>
      <c r="CK56" s="1033"/>
      <c r="CL56" s="1033"/>
      <c r="CM56" s="1033"/>
      <c r="CN56" s="1033"/>
      <c r="CO56" s="1033"/>
      <c r="CP56" s="1033"/>
      <c r="CQ56" s="1033"/>
      <c r="CR56" s="1033"/>
      <c r="CS56" s="1033"/>
      <c r="CT56" s="1033"/>
      <c r="CU56" s="1033"/>
      <c r="CV56" s="1033"/>
      <c r="CW56" s="1033"/>
      <c r="CX56" s="1033"/>
      <c r="CY56" s="1033"/>
      <c r="CZ56" s="1033"/>
      <c r="DA56" s="1024"/>
      <c r="DB56" s="1024"/>
      <c r="DC56" s="1024"/>
      <c r="DD56" s="1024"/>
      <c r="DE56" s="1024"/>
      <c r="DF56" s="1024"/>
      <c r="DG56" s="1024"/>
      <c r="DH56" s="1024"/>
      <c r="DI56" s="1024"/>
    </row>
    <row r="57" spans="1:113" s="425" customFormat="1" ht="12.75">
      <c r="A57" s="484"/>
      <c r="B57" s="1036" t="s">
        <v>335</v>
      </c>
      <c r="C57" s="1031"/>
      <c r="D57" s="1031"/>
      <c r="E57" s="1067"/>
      <c r="F57" s="1067"/>
      <c r="G57" s="1033"/>
      <c r="H57" s="1033"/>
      <c r="I57" s="1033"/>
      <c r="J57" s="1033"/>
      <c r="K57" s="1033"/>
      <c r="L57" s="1033"/>
      <c r="M57" s="1033"/>
      <c r="N57" s="1033"/>
      <c r="O57" s="1033"/>
      <c r="P57" s="1033"/>
      <c r="Q57" s="1033"/>
      <c r="R57" s="1033"/>
      <c r="S57" s="1033"/>
      <c r="T57" s="1033"/>
      <c r="U57" s="1033"/>
      <c r="V57" s="1033"/>
      <c r="W57" s="1033"/>
      <c r="X57" s="1033"/>
      <c r="Y57" s="1033"/>
      <c r="Z57" s="1033"/>
      <c r="AA57" s="1033"/>
      <c r="AB57" s="1033"/>
      <c r="AC57" s="1033"/>
      <c r="AD57" s="1033"/>
      <c r="AE57" s="1033"/>
      <c r="AF57" s="1033"/>
      <c r="AG57" s="1033"/>
      <c r="AH57" s="1033"/>
      <c r="AI57" s="1033"/>
      <c r="AJ57" s="1033"/>
      <c r="AK57" s="1033"/>
      <c r="AL57" s="1033"/>
      <c r="AM57" s="1033"/>
      <c r="AN57" s="1033"/>
      <c r="AO57" s="1033"/>
      <c r="AP57" s="1033"/>
      <c r="AQ57" s="1033"/>
      <c r="AR57" s="1033"/>
      <c r="AS57" s="1033"/>
      <c r="AT57" s="1033"/>
      <c r="AU57" s="1033"/>
      <c r="AV57" s="1033"/>
      <c r="AW57" s="1033"/>
      <c r="AX57" s="1033"/>
      <c r="AY57" s="1033"/>
      <c r="AZ57" s="1033"/>
      <c r="BA57" s="1033"/>
      <c r="BB57" s="1033"/>
      <c r="BC57" s="1033"/>
      <c r="BD57" s="1033"/>
      <c r="BE57" s="1033"/>
      <c r="BF57" s="1033"/>
      <c r="BG57" s="1033"/>
      <c r="BH57" s="1033"/>
      <c r="BI57" s="1033"/>
      <c r="BJ57" s="1033"/>
      <c r="BK57" s="1033"/>
      <c r="BL57" s="1033"/>
      <c r="BM57" s="1033"/>
      <c r="BN57" s="1033"/>
      <c r="BO57" s="1033"/>
      <c r="BP57" s="1033"/>
      <c r="BQ57" s="1033"/>
      <c r="BR57" s="1033"/>
      <c r="BS57" s="1033"/>
      <c r="BT57" s="1033"/>
      <c r="BU57" s="1033"/>
      <c r="BV57" s="1033"/>
      <c r="BW57" s="1033"/>
      <c r="BX57" s="1033"/>
      <c r="BY57" s="1033"/>
      <c r="BZ57" s="1033"/>
      <c r="CA57" s="1033"/>
      <c r="CB57" s="1033"/>
      <c r="CC57" s="1033"/>
      <c r="CD57" s="1033"/>
      <c r="CE57" s="1033"/>
      <c r="CF57" s="1033"/>
      <c r="CG57" s="1033"/>
      <c r="CH57" s="1033"/>
      <c r="CI57" s="1033"/>
      <c r="CJ57" s="1033"/>
      <c r="CK57" s="1033"/>
      <c r="CL57" s="1033"/>
      <c r="CM57" s="1033"/>
      <c r="CN57" s="1033"/>
      <c r="CO57" s="1033"/>
      <c r="CP57" s="1033"/>
      <c r="CQ57" s="1033"/>
      <c r="CR57" s="1033"/>
      <c r="CS57" s="1033"/>
      <c r="CT57" s="1033"/>
      <c r="CU57" s="1033"/>
      <c r="CV57" s="1033"/>
      <c r="CW57" s="1033"/>
      <c r="CX57" s="1033"/>
      <c r="CY57" s="1033"/>
      <c r="CZ57" s="1033"/>
      <c r="DA57" s="1024"/>
      <c r="DB57" s="1024"/>
      <c r="DC57" s="1024"/>
      <c r="DD57" s="1024"/>
      <c r="DE57" s="1024"/>
      <c r="DF57" s="1024"/>
      <c r="DG57" s="1024"/>
      <c r="DH57" s="1024"/>
      <c r="DI57" s="1024"/>
    </row>
    <row r="58" spans="1:113" s="425" customFormat="1" ht="12.75">
      <c r="A58" s="484"/>
      <c r="B58" s="1036" t="s">
        <v>336</v>
      </c>
      <c r="C58" s="1031"/>
      <c r="D58" s="1031"/>
      <c r="E58" s="1073"/>
      <c r="F58" s="1073"/>
      <c r="G58" s="1033"/>
      <c r="H58" s="1033"/>
      <c r="I58" s="1033"/>
      <c r="J58" s="1033"/>
      <c r="K58" s="1033"/>
      <c r="L58" s="1033"/>
      <c r="M58" s="1033"/>
      <c r="N58" s="1033"/>
      <c r="O58" s="1033"/>
      <c r="P58" s="1033"/>
      <c r="Q58" s="1033"/>
      <c r="R58" s="1033"/>
      <c r="S58" s="1033"/>
      <c r="T58" s="1033"/>
      <c r="U58" s="1033"/>
      <c r="V58" s="1033"/>
      <c r="W58" s="1033"/>
      <c r="X58" s="1033"/>
      <c r="Y58" s="1033"/>
      <c r="Z58" s="1033"/>
      <c r="AA58" s="1033"/>
      <c r="AB58" s="1033"/>
      <c r="AC58" s="1033"/>
      <c r="AD58" s="1033"/>
      <c r="AE58" s="1033"/>
      <c r="AF58" s="1033"/>
      <c r="AG58" s="1033"/>
      <c r="AH58" s="1033"/>
      <c r="AI58" s="1033"/>
      <c r="AJ58" s="1033"/>
      <c r="AK58" s="1033"/>
      <c r="AL58" s="1033"/>
      <c r="AM58" s="1033"/>
      <c r="AN58" s="1033"/>
      <c r="AO58" s="1033"/>
      <c r="AP58" s="1033"/>
      <c r="AQ58" s="1033"/>
      <c r="AR58" s="1033"/>
      <c r="AS58" s="1033"/>
      <c r="AT58" s="1033"/>
      <c r="AU58" s="1033"/>
      <c r="AV58" s="1033"/>
      <c r="AW58" s="1033"/>
      <c r="AX58" s="1033"/>
      <c r="AY58" s="1033"/>
      <c r="AZ58" s="1033"/>
      <c r="BA58" s="1033"/>
      <c r="BB58" s="1033"/>
      <c r="BC58" s="1033"/>
      <c r="BD58" s="1033"/>
      <c r="BE58" s="1033"/>
      <c r="BF58" s="1033"/>
      <c r="BG58" s="1033"/>
      <c r="BH58" s="1033"/>
      <c r="BI58" s="1033"/>
      <c r="BJ58" s="1033"/>
      <c r="BK58" s="1033"/>
      <c r="BL58" s="1033"/>
      <c r="BM58" s="1033"/>
      <c r="BN58" s="1033"/>
      <c r="BO58" s="1033"/>
      <c r="BP58" s="1033"/>
      <c r="BQ58" s="1033"/>
      <c r="BR58" s="1033"/>
      <c r="BS58" s="1033"/>
      <c r="BT58" s="1033"/>
      <c r="BU58" s="1033"/>
      <c r="BV58" s="1033"/>
      <c r="BW58" s="1033"/>
      <c r="BX58" s="1033"/>
      <c r="BY58" s="1033"/>
      <c r="BZ58" s="1033"/>
      <c r="CA58" s="1033"/>
      <c r="CB58" s="1033"/>
      <c r="CC58" s="1033"/>
      <c r="CD58" s="1033"/>
      <c r="CE58" s="1033"/>
      <c r="CF58" s="1033"/>
      <c r="CG58" s="1033"/>
      <c r="CH58" s="1033"/>
      <c r="CI58" s="1033"/>
      <c r="CJ58" s="1033"/>
      <c r="CK58" s="1033"/>
      <c r="CL58" s="1033"/>
      <c r="CM58" s="1033"/>
      <c r="CN58" s="1033"/>
      <c r="CO58" s="1033"/>
      <c r="CP58" s="1033"/>
      <c r="CQ58" s="1033"/>
      <c r="CR58" s="1033"/>
      <c r="CS58" s="1033"/>
      <c r="CT58" s="1033"/>
      <c r="CU58" s="1033"/>
      <c r="CV58" s="1033"/>
      <c r="CW58" s="1033"/>
      <c r="CX58" s="1033"/>
      <c r="CY58" s="1033"/>
      <c r="CZ58" s="1033"/>
      <c r="DA58" s="1024"/>
      <c r="DB58" s="1024"/>
      <c r="DC58" s="1024"/>
      <c r="DD58" s="1024"/>
      <c r="DE58" s="1024"/>
      <c r="DF58" s="1024"/>
      <c r="DG58" s="1024"/>
      <c r="DH58" s="1024"/>
      <c r="DI58" s="1024"/>
    </row>
    <row r="59" spans="1:113" s="425" customFormat="1" ht="15" customHeight="1">
      <c r="A59" s="484">
        <v>7</v>
      </c>
      <c r="B59" s="1040" t="s">
        <v>375</v>
      </c>
      <c r="C59" s="1062">
        <f>SUM(C60:C61)</f>
        <v>0</v>
      </c>
      <c r="D59" s="1063">
        <f>SUM(D60:D61)</f>
        <v>0</v>
      </c>
      <c r="E59" s="1064" t="e">
        <f>D59/3сп!K41</f>
        <v>#DIV/0!</v>
      </c>
      <c r="F59" s="1064" t="e">
        <f>D59/'5ОР '!D6</f>
        <v>#DIV/0!</v>
      </c>
      <c r="G59" s="1022"/>
      <c r="H59" s="1022"/>
      <c r="I59" s="1022"/>
      <c r="J59" s="1022"/>
      <c r="K59" s="1022"/>
      <c r="L59" s="1022"/>
      <c r="M59" s="1022"/>
      <c r="N59" s="1022"/>
      <c r="O59" s="1022"/>
      <c r="P59" s="1022"/>
      <c r="Q59" s="1022"/>
      <c r="R59" s="1022"/>
      <c r="S59" s="1022"/>
      <c r="T59" s="1022"/>
      <c r="U59" s="1022"/>
      <c r="V59" s="1022"/>
      <c r="W59" s="1022"/>
      <c r="X59" s="1022"/>
      <c r="Y59" s="1022"/>
      <c r="Z59" s="1022"/>
      <c r="AA59" s="1022"/>
      <c r="AB59" s="1022"/>
      <c r="AC59" s="1022"/>
      <c r="AD59" s="1022"/>
      <c r="AE59" s="1022"/>
      <c r="AF59" s="1022"/>
      <c r="AG59" s="1022"/>
      <c r="AH59" s="1022"/>
      <c r="AI59" s="1022"/>
      <c r="AJ59" s="1022"/>
      <c r="AK59" s="1022"/>
      <c r="AL59" s="1022"/>
      <c r="AM59" s="1022"/>
      <c r="AN59" s="1022"/>
      <c r="AO59" s="1022"/>
      <c r="AP59" s="1022"/>
      <c r="AQ59" s="1022"/>
      <c r="AR59" s="1022"/>
      <c r="AS59" s="1022"/>
      <c r="AT59" s="1022"/>
      <c r="AU59" s="1022"/>
      <c r="AV59" s="1022"/>
      <c r="AW59" s="1022"/>
      <c r="AX59" s="1022"/>
      <c r="AY59" s="1022"/>
      <c r="AZ59" s="1022"/>
      <c r="BA59" s="1022"/>
      <c r="BB59" s="1022"/>
      <c r="BC59" s="1022"/>
      <c r="BD59" s="1022"/>
      <c r="BE59" s="1022"/>
      <c r="BF59" s="1022"/>
      <c r="BG59" s="1022"/>
      <c r="BH59" s="1022"/>
      <c r="BI59" s="1022"/>
      <c r="BJ59" s="1022"/>
      <c r="BK59" s="1022"/>
      <c r="BL59" s="1022"/>
      <c r="BM59" s="1022"/>
      <c r="BN59" s="1022"/>
      <c r="BO59" s="1022"/>
      <c r="BP59" s="1022"/>
      <c r="BQ59" s="1022"/>
      <c r="BR59" s="1022"/>
      <c r="BS59" s="1022"/>
      <c r="BT59" s="1022"/>
      <c r="BU59" s="1022"/>
      <c r="BV59" s="1022"/>
      <c r="BW59" s="1022"/>
      <c r="BX59" s="1022"/>
      <c r="BY59" s="1022"/>
      <c r="BZ59" s="1022"/>
      <c r="CA59" s="1022"/>
      <c r="CB59" s="1022"/>
      <c r="CC59" s="1022"/>
      <c r="CD59" s="1022"/>
      <c r="CE59" s="1022"/>
      <c r="CF59" s="1022"/>
      <c r="CG59" s="1022"/>
      <c r="CH59" s="1022"/>
      <c r="CI59" s="1022"/>
      <c r="CJ59" s="1022"/>
      <c r="CK59" s="1022"/>
      <c r="CL59" s="1022"/>
      <c r="CM59" s="1022"/>
      <c r="CN59" s="1022"/>
      <c r="CO59" s="1022"/>
      <c r="CP59" s="1022"/>
      <c r="CQ59" s="1022"/>
      <c r="CR59" s="1022"/>
      <c r="CS59" s="1022"/>
      <c r="CT59" s="1022"/>
      <c r="CU59" s="1022"/>
      <c r="CV59" s="1022"/>
      <c r="CW59" s="1022"/>
      <c r="CX59" s="1022"/>
      <c r="CY59" s="1022"/>
      <c r="CZ59" s="1022"/>
      <c r="DA59" s="1024"/>
      <c r="DB59" s="1024"/>
      <c r="DC59" s="1024"/>
      <c r="DD59" s="1024"/>
      <c r="DE59" s="1024"/>
      <c r="DF59" s="1024"/>
      <c r="DG59" s="1024"/>
      <c r="DH59" s="1024"/>
      <c r="DI59" s="1024"/>
    </row>
    <row r="60" spans="1:113" s="425" customFormat="1" ht="12.75">
      <c r="A60" s="484"/>
      <c r="B60" s="1036" t="s">
        <v>348</v>
      </c>
      <c r="C60" s="1031"/>
      <c r="D60" s="1031"/>
      <c r="E60" s="1067"/>
      <c r="F60" s="1067"/>
      <c r="G60" s="1033"/>
      <c r="H60" s="1033"/>
      <c r="I60" s="1033"/>
      <c r="J60" s="1033"/>
      <c r="K60" s="1033"/>
      <c r="L60" s="1033"/>
      <c r="M60" s="1033"/>
      <c r="N60" s="1033"/>
      <c r="O60" s="1033"/>
      <c r="P60" s="1033"/>
      <c r="Q60" s="1033"/>
      <c r="R60" s="1033"/>
      <c r="S60" s="1033"/>
      <c r="T60" s="1033"/>
      <c r="U60" s="1033"/>
      <c r="V60" s="1033"/>
      <c r="W60" s="1033"/>
      <c r="X60" s="1033"/>
      <c r="Y60" s="1033"/>
      <c r="Z60" s="1033"/>
      <c r="AA60" s="1033"/>
      <c r="AB60" s="1033"/>
      <c r="AC60" s="1033"/>
      <c r="AD60" s="1033"/>
      <c r="AE60" s="1033"/>
      <c r="AF60" s="1033"/>
      <c r="AG60" s="1033"/>
      <c r="AH60" s="1033"/>
      <c r="AI60" s="1033"/>
      <c r="AJ60" s="1033"/>
      <c r="AK60" s="1033"/>
      <c r="AL60" s="1033"/>
      <c r="AM60" s="1033"/>
      <c r="AN60" s="1033"/>
      <c r="AO60" s="1033"/>
      <c r="AP60" s="1033"/>
      <c r="AQ60" s="1033"/>
      <c r="AR60" s="1033"/>
      <c r="AS60" s="1033"/>
      <c r="AT60" s="1033"/>
      <c r="AU60" s="1033"/>
      <c r="AV60" s="1033"/>
      <c r="AW60" s="1033"/>
      <c r="AX60" s="1033"/>
      <c r="AY60" s="1033"/>
      <c r="AZ60" s="1033"/>
      <c r="BA60" s="1033"/>
      <c r="BB60" s="1033"/>
      <c r="BC60" s="1033"/>
      <c r="BD60" s="1033"/>
      <c r="BE60" s="1033"/>
      <c r="BF60" s="1033"/>
      <c r="BG60" s="1033"/>
      <c r="BH60" s="1033"/>
      <c r="BI60" s="1033"/>
      <c r="BJ60" s="1033"/>
      <c r="BK60" s="1033"/>
      <c r="BL60" s="1033"/>
      <c r="BM60" s="1033"/>
      <c r="BN60" s="1033"/>
      <c r="BO60" s="1033"/>
      <c r="BP60" s="1033"/>
      <c r="BQ60" s="1033"/>
      <c r="BR60" s="1033"/>
      <c r="BS60" s="1033"/>
      <c r="BT60" s="1033"/>
      <c r="BU60" s="1033"/>
      <c r="BV60" s="1033"/>
      <c r="BW60" s="1033"/>
      <c r="BX60" s="1033"/>
      <c r="BY60" s="1033"/>
      <c r="BZ60" s="1033"/>
      <c r="CA60" s="1033"/>
      <c r="CB60" s="1033"/>
      <c r="CC60" s="1033"/>
      <c r="CD60" s="1033"/>
      <c r="CE60" s="1033"/>
      <c r="CF60" s="1033"/>
      <c r="CG60" s="1033"/>
      <c r="CH60" s="1033"/>
      <c r="CI60" s="1033"/>
      <c r="CJ60" s="1033"/>
      <c r="CK60" s="1033"/>
      <c r="CL60" s="1033"/>
      <c r="CM60" s="1033"/>
      <c r="CN60" s="1033"/>
      <c r="CO60" s="1033"/>
      <c r="CP60" s="1033"/>
      <c r="CQ60" s="1033"/>
      <c r="CR60" s="1033"/>
      <c r="CS60" s="1033"/>
      <c r="CT60" s="1033"/>
      <c r="CU60" s="1033"/>
      <c r="CV60" s="1033"/>
      <c r="CW60" s="1033"/>
      <c r="CX60" s="1033"/>
      <c r="CY60" s="1033"/>
      <c r="CZ60" s="1033"/>
      <c r="DA60" s="1024"/>
      <c r="DB60" s="1024"/>
      <c r="DC60" s="1024"/>
      <c r="DD60" s="1024"/>
      <c r="DE60" s="1024"/>
      <c r="DF60" s="1024"/>
      <c r="DG60" s="1024"/>
      <c r="DH60" s="1024"/>
      <c r="DI60" s="1024"/>
    </row>
    <row r="61" spans="1:113" s="425" customFormat="1" ht="12.75">
      <c r="A61" s="484"/>
      <c r="B61" s="1036" t="s">
        <v>376</v>
      </c>
      <c r="C61" s="1031"/>
      <c r="D61" s="1031"/>
      <c r="E61" s="1067"/>
      <c r="F61" s="1067"/>
      <c r="G61" s="1033"/>
      <c r="H61" s="1033"/>
      <c r="I61" s="1033"/>
      <c r="J61" s="1033"/>
      <c r="K61" s="1033"/>
      <c r="L61" s="1033"/>
      <c r="M61" s="1033"/>
      <c r="N61" s="1033"/>
      <c r="O61" s="1033"/>
      <c r="P61" s="1033"/>
      <c r="Q61" s="1033"/>
      <c r="R61" s="1033"/>
      <c r="S61" s="1033"/>
      <c r="T61" s="1033"/>
      <c r="U61" s="1033"/>
      <c r="V61" s="1033"/>
      <c r="W61" s="1033"/>
      <c r="X61" s="1033"/>
      <c r="Y61" s="1033"/>
      <c r="Z61" s="1033"/>
      <c r="AA61" s="1033"/>
      <c r="AB61" s="1033"/>
      <c r="AC61" s="1033"/>
      <c r="AD61" s="1033"/>
      <c r="AE61" s="1033"/>
      <c r="AF61" s="1033"/>
      <c r="AG61" s="1033"/>
      <c r="AH61" s="1033"/>
      <c r="AI61" s="1033"/>
      <c r="AJ61" s="1033"/>
      <c r="AK61" s="1033"/>
      <c r="AL61" s="1033"/>
      <c r="AM61" s="1033"/>
      <c r="AN61" s="1033"/>
      <c r="AO61" s="1033"/>
      <c r="AP61" s="1033"/>
      <c r="AQ61" s="1033"/>
      <c r="AR61" s="1033"/>
      <c r="AS61" s="1033"/>
      <c r="AT61" s="1033"/>
      <c r="AU61" s="1033"/>
      <c r="AV61" s="1033"/>
      <c r="AW61" s="1033"/>
      <c r="AX61" s="1033"/>
      <c r="AY61" s="1033"/>
      <c r="AZ61" s="1033"/>
      <c r="BA61" s="1033"/>
      <c r="BB61" s="1033"/>
      <c r="BC61" s="1033"/>
      <c r="BD61" s="1033"/>
      <c r="BE61" s="1033"/>
      <c r="BF61" s="1033"/>
      <c r="BG61" s="1033"/>
      <c r="BH61" s="1033"/>
      <c r="BI61" s="1033"/>
      <c r="BJ61" s="1033"/>
      <c r="BK61" s="1033"/>
      <c r="BL61" s="1033"/>
      <c r="BM61" s="1033"/>
      <c r="BN61" s="1033"/>
      <c r="BO61" s="1033"/>
      <c r="BP61" s="1033"/>
      <c r="BQ61" s="1033"/>
      <c r="BR61" s="1033"/>
      <c r="BS61" s="1033"/>
      <c r="BT61" s="1033"/>
      <c r="BU61" s="1033"/>
      <c r="BV61" s="1033"/>
      <c r="BW61" s="1033"/>
      <c r="BX61" s="1033"/>
      <c r="BY61" s="1033"/>
      <c r="BZ61" s="1033"/>
      <c r="CA61" s="1033"/>
      <c r="CB61" s="1033"/>
      <c r="CC61" s="1033"/>
      <c r="CD61" s="1033"/>
      <c r="CE61" s="1033"/>
      <c r="CF61" s="1033"/>
      <c r="CG61" s="1033"/>
      <c r="CH61" s="1033"/>
      <c r="CI61" s="1033"/>
      <c r="CJ61" s="1033"/>
      <c r="CK61" s="1033"/>
      <c r="CL61" s="1033"/>
      <c r="CM61" s="1033"/>
      <c r="CN61" s="1033"/>
      <c r="CO61" s="1033"/>
      <c r="CP61" s="1033"/>
      <c r="CQ61" s="1033"/>
      <c r="CR61" s="1033"/>
      <c r="CS61" s="1033"/>
      <c r="CT61" s="1033"/>
      <c r="CU61" s="1033"/>
      <c r="CV61" s="1033"/>
      <c r="CW61" s="1033"/>
      <c r="CX61" s="1033"/>
      <c r="CY61" s="1033"/>
      <c r="CZ61" s="1033"/>
      <c r="DA61" s="1024"/>
      <c r="DB61" s="1024"/>
      <c r="DC61" s="1024"/>
      <c r="DD61" s="1024"/>
      <c r="DE61" s="1024"/>
      <c r="DF61" s="1024"/>
      <c r="DG61" s="1024"/>
      <c r="DH61" s="1024"/>
      <c r="DI61" s="1024"/>
    </row>
    <row r="62" spans="1:113" s="425" customFormat="1" ht="18" customHeight="1">
      <c r="A62" s="1074">
        <v>8</v>
      </c>
      <c r="B62" s="673" t="s">
        <v>377</v>
      </c>
      <c r="C62" s="1062">
        <f>SUM(C63:C66)</f>
        <v>0</v>
      </c>
      <c r="D62" s="1075">
        <f>SUM(D63:D66)</f>
        <v>0</v>
      </c>
      <c r="E62" s="1076" t="e">
        <f>D62/3сп!K41</f>
        <v>#DIV/0!</v>
      </c>
      <c r="F62" s="1064" t="e">
        <f>D62/'5ОР '!D6</f>
        <v>#DIV/0!</v>
      </c>
      <c r="G62" s="1022"/>
      <c r="H62" s="1022"/>
      <c r="I62" s="1022"/>
      <c r="J62" s="1022"/>
      <c r="K62" s="1022"/>
      <c r="L62" s="1022"/>
      <c r="M62" s="1022"/>
      <c r="N62" s="1022"/>
      <c r="O62" s="1022"/>
      <c r="P62" s="1022"/>
      <c r="Q62" s="1022"/>
      <c r="R62" s="1022"/>
      <c r="S62" s="1022"/>
      <c r="T62" s="1022"/>
      <c r="U62" s="1022"/>
      <c r="V62" s="1022"/>
      <c r="W62" s="1022"/>
      <c r="X62" s="1022"/>
      <c r="Y62" s="1022"/>
      <c r="Z62" s="1022"/>
      <c r="AA62" s="1022"/>
      <c r="AB62" s="1022"/>
      <c r="AC62" s="1022"/>
      <c r="AD62" s="1022"/>
      <c r="AE62" s="1022"/>
      <c r="AF62" s="1022"/>
      <c r="AG62" s="1022"/>
      <c r="AH62" s="1022"/>
      <c r="AI62" s="1022"/>
      <c r="AJ62" s="1022"/>
      <c r="AK62" s="1022"/>
      <c r="AL62" s="1022"/>
      <c r="AM62" s="1022"/>
      <c r="AN62" s="1022"/>
      <c r="AO62" s="1022"/>
      <c r="AP62" s="1022"/>
      <c r="AQ62" s="1022"/>
      <c r="AR62" s="1022"/>
      <c r="AS62" s="1022"/>
      <c r="AT62" s="1022"/>
      <c r="AU62" s="1022"/>
      <c r="AV62" s="1022"/>
      <c r="AW62" s="1022"/>
      <c r="AX62" s="1022"/>
      <c r="AY62" s="1022"/>
      <c r="AZ62" s="1022"/>
      <c r="BA62" s="1022"/>
      <c r="BB62" s="1022"/>
      <c r="BC62" s="1022"/>
      <c r="BD62" s="1022"/>
      <c r="BE62" s="1022"/>
      <c r="BF62" s="1022"/>
      <c r="BG62" s="1022"/>
      <c r="BH62" s="1022"/>
      <c r="BI62" s="1022"/>
      <c r="BJ62" s="1022"/>
      <c r="BK62" s="1022"/>
      <c r="BL62" s="1022"/>
      <c r="BM62" s="1022"/>
      <c r="BN62" s="1022"/>
      <c r="BO62" s="1022"/>
      <c r="BP62" s="1022"/>
      <c r="BQ62" s="1022"/>
      <c r="BR62" s="1022"/>
      <c r="BS62" s="1022"/>
      <c r="BT62" s="1022"/>
      <c r="BU62" s="1022"/>
      <c r="BV62" s="1022"/>
      <c r="BW62" s="1022"/>
      <c r="BX62" s="1022"/>
      <c r="BY62" s="1022"/>
      <c r="BZ62" s="1022"/>
      <c r="CA62" s="1022"/>
      <c r="CB62" s="1022"/>
      <c r="CC62" s="1022"/>
      <c r="CD62" s="1022"/>
      <c r="CE62" s="1022"/>
      <c r="CF62" s="1022"/>
      <c r="CG62" s="1022"/>
      <c r="CH62" s="1022"/>
      <c r="CI62" s="1022"/>
      <c r="CJ62" s="1022"/>
      <c r="CK62" s="1022"/>
      <c r="CL62" s="1022"/>
      <c r="CM62" s="1022"/>
      <c r="CN62" s="1022"/>
      <c r="CO62" s="1022"/>
      <c r="CP62" s="1022"/>
      <c r="CQ62" s="1022"/>
      <c r="CR62" s="1022"/>
      <c r="CS62" s="1022"/>
      <c r="CT62" s="1022"/>
      <c r="CU62" s="1022"/>
      <c r="CV62" s="1022"/>
      <c r="CW62" s="1022"/>
      <c r="CX62" s="1022"/>
      <c r="CY62" s="1022"/>
      <c r="CZ62" s="1022"/>
      <c r="DA62" s="1024"/>
      <c r="DB62" s="1024"/>
      <c r="DC62" s="1024"/>
      <c r="DD62" s="1024"/>
      <c r="DE62" s="1024"/>
      <c r="DF62" s="1024"/>
      <c r="DG62" s="1024"/>
      <c r="DH62" s="1024"/>
      <c r="DI62" s="1024"/>
    </row>
    <row r="63" spans="1:113" s="425" customFormat="1" ht="12.75">
      <c r="A63" s="1074"/>
      <c r="B63" s="1036" t="s">
        <v>378</v>
      </c>
      <c r="C63" s="1031"/>
      <c r="D63" s="1031"/>
      <c r="E63" s="1077"/>
      <c r="F63" s="1067"/>
      <c r="G63" s="1033"/>
      <c r="H63" s="1033"/>
      <c r="I63" s="1033"/>
      <c r="J63" s="1033"/>
      <c r="K63" s="1033"/>
      <c r="L63" s="1033"/>
      <c r="M63" s="1033"/>
      <c r="N63" s="1033"/>
      <c r="O63" s="1033"/>
      <c r="P63" s="1033"/>
      <c r="Q63" s="1033"/>
      <c r="R63" s="1033"/>
      <c r="S63" s="1033"/>
      <c r="T63" s="1033"/>
      <c r="U63" s="1033"/>
      <c r="V63" s="1033"/>
      <c r="W63" s="1033"/>
      <c r="X63" s="1033"/>
      <c r="Y63" s="1033"/>
      <c r="Z63" s="1033"/>
      <c r="AA63" s="1033"/>
      <c r="AB63" s="1033"/>
      <c r="AC63" s="1033"/>
      <c r="AD63" s="1033"/>
      <c r="AE63" s="1033"/>
      <c r="AF63" s="1033"/>
      <c r="AG63" s="1033"/>
      <c r="AH63" s="1033"/>
      <c r="AI63" s="1033"/>
      <c r="AJ63" s="1033"/>
      <c r="AK63" s="1033"/>
      <c r="AL63" s="1033"/>
      <c r="AM63" s="1033"/>
      <c r="AN63" s="1033"/>
      <c r="AO63" s="1033"/>
      <c r="AP63" s="1033"/>
      <c r="AQ63" s="1033"/>
      <c r="AR63" s="1033"/>
      <c r="AS63" s="1033"/>
      <c r="AT63" s="1033"/>
      <c r="AU63" s="1033"/>
      <c r="AV63" s="1033"/>
      <c r="AW63" s="1033"/>
      <c r="AX63" s="1033"/>
      <c r="AY63" s="1033"/>
      <c r="AZ63" s="1033"/>
      <c r="BA63" s="1033"/>
      <c r="BB63" s="1033"/>
      <c r="BC63" s="1033"/>
      <c r="BD63" s="1033"/>
      <c r="BE63" s="1033"/>
      <c r="BF63" s="1033"/>
      <c r="BG63" s="1033"/>
      <c r="BH63" s="1033"/>
      <c r="BI63" s="1033"/>
      <c r="BJ63" s="1033"/>
      <c r="BK63" s="1033"/>
      <c r="BL63" s="1033"/>
      <c r="BM63" s="1033"/>
      <c r="BN63" s="1033"/>
      <c r="BO63" s="1033"/>
      <c r="BP63" s="1033"/>
      <c r="BQ63" s="1033"/>
      <c r="BR63" s="1033"/>
      <c r="BS63" s="1033"/>
      <c r="BT63" s="1033"/>
      <c r="BU63" s="1033"/>
      <c r="BV63" s="1033"/>
      <c r="BW63" s="1033"/>
      <c r="BX63" s="1033"/>
      <c r="BY63" s="1033"/>
      <c r="BZ63" s="1033"/>
      <c r="CA63" s="1033"/>
      <c r="CB63" s="1033"/>
      <c r="CC63" s="1033"/>
      <c r="CD63" s="1033"/>
      <c r="CE63" s="1033"/>
      <c r="CF63" s="1033"/>
      <c r="CG63" s="1033"/>
      <c r="CH63" s="1033"/>
      <c r="CI63" s="1033"/>
      <c r="CJ63" s="1033"/>
      <c r="CK63" s="1033"/>
      <c r="CL63" s="1033"/>
      <c r="CM63" s="1033"/>
      <c r="CN63" s="1033"/>
      <c r="CO63" s="1033"/>
      <c r="CP63" s="1033"/>
      <c r="CQ63" s="1033"/>
      <c r="CR63" s="1033"/>
      <c r="CS63" s="1033"/>
      <c r="CT63" s="1033"/>
      <c r="CU63" s="1033"/>
      <c r="CV63" s="1033"/>
      <c r="CW63" s="1033"/>
      <c r="CX63" s="1033"/>
      <c r="CY63" s="1033"/>
      <c r="CZ63" s="1033"/>
      <c r="DA63" s="1024"/>
      <c r="DB63" s="1024"/>
      <c r="DC63" s="1024"/>
      <c r="DD63" s="1024"/>
      <c r="DE63" s="1024"/>
      <c r="DF63" s="1024"/>
      <c r="DG63" s="1024"/>
      <c r="DH63" s="1024"/>
      <c r="DI63" s="1024"/>
    </row>
    <row r="64" spans="1:113" s="425" customFormat="1" ht="12.75">
      <c r="A64" s="1074"/>
      <c r="B64" s="1036" t="s">
        <v>352</v>
      </c>
      <c r="C64" s="1031"/>
      <c r="D64" s="1031"/>
      <c r="E64" s="1077"/>
      <c r="F64" s="1067"/>
      <c r="G64" s="1033"/>
      <c r="H64" s="1033"/>
      <c r="I64" s="1033"/>
      <c r="J64" s="1033"/>
      <c r="K64" s="1033"/>
      <c r="L64" s="1033"/>
      <c r="M64" s="1033"/>
      <c r="N64" s="1033"/>
      <c r="O64" s="1033"/>
      <c r="P64" s="1033"/>
      <c r="Q64" s="1033"/>
      <c r="R64" s="1033"/>
      <c r="S64" s="1033"/>
      <c r="T64" s="1033"/>
      <c r="U64" s="1033"/>
      <c r="V64" s="1033"/>
      <c r="W64" s="1033"/>
      <c r="X64" s="1033"/>
      <c r="Y64" s="1033"/>
      <c r="Z64" s="1033"/>
      <c r="AA64" s="1033"/>
      <c r="AB64" s="1033"/>
      <c r="AC64" s="1033"/>
      <c r="AD64" s="1033"/>
      <c r="AE64" s="1033"/>
      <c r="AF64" s="1033"/>
      <c r="AG64" s="1033"/>
      <c r="AH64" s="1033"/>
      <c r="AI64" s="1033"/>
      <c r="AJ64" s="1033"/>
      <c r="AK64" s="1033"/>
      <c r="AL64" s="1033"/>
      <c r="AM64" s="1033"/>
      <c r="AN64" s="1033"/>
      <c r="AO64" s="1033"/>
      <c r="AP64" s="1033"/>
      <c r="AQ64" s="1033"/>
      <c r="AR64" s="1033"/>
      <c r="AS64" s="1033"/>
      <c r="AT64" s="1033"/>
      <c r="AU64" s="1033"/>
      <c r="AV64" s="1033"/>
      <c r="AW64" s="1033"/>
      <c r="AX64" s="1033"/>
      <c r="AY64" s="1033"/>
      <c r="AZ64" s="1033"/>
      <c r="BA64" s="1033"/>
      <c r="BB64" s="1033"/>
      <c r="BC64" s="1033"/>
      <c r="BD64" s="1033"/>
      <c r="BE64" s="1033"/>
      <c r="BF64" s="1033"/>
      <c r="BG64" s="1033"/>
      <c r="BH64" s="1033"/>
      <c r="BI64" s="1033"/>
      <c r="BJ64" s="1033"/>
      <c r="BK64" s="1033"/>
      <c r="BL64" s="1033"/>
      <c r="BM64" s="1033"/>
      <c r="BN64" s="1033"/>
      <c r="BO64" s="1033"/>
      <c r="BP64" s="1033"/>
      <c r="BQ64" s="1033"/>
      <c r="BR64" s="1033"/>
      <c r="BS64" s="1033"/>
      <c r="BT64" s="1033"/>
      <c r="BU64" s="1033"/>
      <c r="BV64" s="1033"/>
      <c r="BW64" s="1033"/>
      <c r="BX64" s="1033"/>
      <c r="BY64" s="1033"/>
      <c r="BZ64" s="1033"/>
      <c r="CA64" s="1033"/>
      <c r="CB64" s="1033"/>
      <c r="CC64" s="1033"/>
      <c r="CD64" s="1033"/>
      <c r="CE64" s="1033"/>
      <c r="CF64" s="1033"/>
      <c r="CG64" s="1033"/>
      <c r="CH64" s="1033"/>
      <c r="CI64" s="1033"/>
      <c r="CJ64" s="1033"/>
      <c r="CK64" s="1033"/>
      <c r="CL64" s="1033"/>
      <c r="CM64" s="1033"/>
      <c r="CN64" s="1033"/>
      <c r="CO64" s="1033"/>
      <c r="CP64" s="1033"/>
      <c r="CQ64" s="1033"/>
      <c r="CR64" s="1033"/>
      <c r="CS64" s="1033"/>
      <c r="CT64" s="1033"/>
      <c r="CU64" s="1033"/>
      <c r="CV64" s="1033"/>
      <c r="CW64" s="1033"/>
      <c r="CX64" s="1033"/>
      <c r="CY64" s="1033"/>
      <c r="CZ64" s="1033"/>
      <c r="DA64" s="1024"/>
      <c r="DB64" s="1024"/>
      <c r="DC64" s="1024"/>
      <c r="DD64" s="1024"/>
      <c r="DE64" s="1024"/>
      <c r="DF64" s="1024"/>
      <c r="DG64" s="1024"/>
      <c r="DH64" s="1024"/>
      <c r="DI64" s="1024"/>
    </row>
    <row r="65" spans="1:113" s="425" customFormat="1" ht="12.75">
      <c r="A65" s="1074"/>
      <c r="B65" s="1036" t="s">
        <v>379</v>
      </c>
      <c r="C65" s="1031"/>
      <c r="D65" s="1031"/>
      <c r="E65" s="1077"/>
      <c r="F65" s="1067"/>
      <c r="G65" s="1033"/>
      <c r="H65" s="1033"/>
      <c r="I65" s="1033"/>
      <c r="J65" s="1033"/>
      <c r="K65" s="1033"/>
      <c r="L65" s="1033"/>
      <c r="M65" s="1033"/>
      <c r="N65" s="1033"/>
      <c r="O65" s="1033"/>
      <c r="P65" s="1033"/>
      <c r="Q65" s="1033"/>
      <c r="R65" s="1033"/>
      <c r="S65" s="1033"/>
      <c r="T65" s="1033"/>
      <c r="U65" s="1033"/>
      <c r="V65" s="1033"/>
      <c r="W65" s="1033"/>
      <c r="X65" s="1033"/>
      <c r="Y65" s="1033"/>
      <c r="Z65" s="1033"/>
      <c r="AA65" s="1033"/>
      <c r="AB65" s="1033"/>
      <c r="AC65" s="1033"/>
      <c r="AD65" s="1033"/>
      <c r="AE65" s="1033"/>
      <c r="AF65" s="1033"/>
      <c r="AG65" s="1033"/>
      <c r="AH65" s="1033"/>
      <c r="AI65" s="1033"/>
      <c r="AJ65" s="1033"/>
      <c r="AK65" s="1033"/>
      <c r="AL65" s="1033"/>
      <c r="AM65" s="1033"/>
      <c r="AN65" s="1033"/>
      <c r="AO65" s="1033"/>
      <c r="AP65" s="1033"/>
      <c r="AQ65" s="1033"/>
      <c r="AR65" s="1033"/>
      <c r="AS65" s="1033"/>
      <c r="AT65" s="1033"/>
      <c r="AU65" s="1033"/>
      <c r="AV65" s="1033"/>
      <c r="AW65" s="1033"/>
      <c r="AX65" s="1033"/>
      <c r="AY65" s="1033"/>
      <c r="AZ65" s="1033"/>
      <c r="BA65" s="1033"/>
      <c r="BB65" s="1033"/>
      <c r="BC65" s="1033"/>
      <c r="BD65" s="1033"/>
      <c r="BE65" s="1033"/>
      <c r="BF65" s="1033"/>
      <c r="BG65" s="1033"/>
      <c r="BH65" s="1033"/>
      <c r="BI65" s="1033"/>
      <c r="BJ65" s="1033"/>
      <c r="BK65" s="1033"/>
      <c r="BL65" s="1033"/>
      <c r="BM65" s="1033"/>
      <c r="BN65" s="1033"/>
      <c r="BO65" s="1033"/>
      <c r="BP65" s="1033"/>
      <c r="BQ65" s="1033"/>
      <c r="BR65" s="1033"/>
      <c r="BS65" s="1033"/>
      <c r="BT65" s="1033"/>
      <c r="BU65" s="1033"/>
      <c r="BV65" s="1033"/>
      <c r="BW65" s="1033"/>
      <c r="BX65" s="1033"/>
      <c r="BY65" s="1033"/>
      <c r="BZ65" s="1033"/>
      <c r="CA65" s="1033"/>
      <c r="CB65" s="1033"/>
      <c r="CC65" s="1033"/>
      <c r="CD65" s="1033"/>
      <c r="CE65" s="1033"/>
      <c r="CF65" s="1033"/>
      <c r="CG65" s="1033"/>
      <c r="CH65" s="1033"/>
      <c r="CI65" s="1033"/>
      <c r="CJ65" s="1033"/>
      <c r="CK65" s="1033"/>
      <c r="CL65" s="1033"/>
      <c r="CM65" s="1033"/>
      <c r="CN65" s="1033"/>
      <c r="CO65" s="1033"/>
      <c r="CP65" s="1033"/>
      <c r="CQ65" s="1033"/>
      <c r="CR65" s="1033"/>
      <c r="CS65" s="1033"/>
      <c r="CT65" s="1033"/>
      <c r="CU65" s="1033"/>
      <c r="CV65" s="1033"/>
      <c r="CW65" s="1033"/>
      <c r="CX65" s="1033"/>
      <c r="CY65" s="1033"/>
      <c r="CZ65" s="1033"/>
      <c r="DA65" s="1024"/>
      <c r="DB65" s="1024"/>
      <c r="DC65" s="1024"/>
      <c r="DD65" s="1024"/>
      <c r="DE65" s="1024"/>
      <c r="DF65" s="1024"/>
      <c r="DG65" s="1024"/>
      <c r="DH65" s="1024"/>
      <c r="DI65" s="1024"/>
    </row>
    <row r="66" spans="1:113" s="425" customFormat="1" ht="12.75">
      <c r="A66" s="705"/>
      <c r="B66" s="1036" t="s">
        <v>380</v>
      </c>
      <c r="C66" s="1031"/>
      <c r="D66" s="1031"/>
      <c r="E66" s="1078"/>
      <c r="F66" s="1079"/>
      <c r="G66" s="1033"/>
      <c r="H66" s="1033"/>
      <c r="I66" s="1033"/>
      <c r="J66" s="1033"/>
      <c r="K66" s="1033"/>
      <c r="L66" s="1033"/>
      <c r="M66" s="1033"/>
      <c r="N66" s="1033"/>
      <c r="O66" s="1033"/>
      <c r="P66" s="1033"/>
      <c r="Q66" s="1033"/>
      <c r="R66" s="1033"/>
      <c r="S66" s="1033"/>
      <c r="T66" s="1033"/>
      <c r="U66" s="1033"/>
      <c r="V66" s="1033"/>
      <c r="W66" s="1033"/>
      <c r="X66" s="1033"/>
      <c r="Y66" s="1033"/>
      <c r="Z66" s="1033"/>
      <c r="AA66" s="1033"/>
      <c r="AB66" s="1033"/>
      <c r="AC66" s="1033"/>
      <c r="AD66" s="1033"/>
      <c r="AE66" s="1033"/>
      <c r="AF66" s="1033"/>
      <c r="AG66" s="1033"/>
      <c r="AH66" s="1033"/>
      <c r="AI66" s="1033"/>
      <c r="AJ66" s="1033"/>
      <c r="AK66" s="1033"/>
      <c r="AL66" s="1033"/>
      <c r="AM66" s="1033"/>
      <c r="AN66" s="1033"/>
      <c r="AO66" s="1033"/>
      <c r="AP66" s="1033"/>
      <c r="AQ66" s="1033"/>
      <c r="AR66" s="1033"/>
      <c r="AS66" s="1033"/>
      <c r="AT66" s="1033"/>
      <c r="AU66" s="1033"/>
      <c r="AV66" s="1033"/>
      <c r="AW66" s="1033"/>
      <c r="AX66" s="1033"/>
      <c r="AY66" s="1033"/>
      <c r="AZ66" s="1033"/>
      <c r="BA66" s="1033"/>
      <c r="BB66" s="1033"/>
      <c r="BC66" s="1033"/>
      <c r="BD66" s="1033"/>
      <c r="BE66" s="1033"/>
      <c r="BF66" s="1033"/>
      <c r="BG66" s="1033"/>
      <c r="BH66" s="1033"/>
      <c r="BI66" s="1033"/>
      <c r="BJ66" s="1033"/>
      <c r="BK66" s="1033"/>
      <c r="BL66" s="1033"/>
      <c r="BM66" s="1033"/>
      <c r="BN66" s="1033"/>
      <c r="BO66" s="1033"/>
      <c r="BP66" s="1033"/>
      <c r="BQ66" s="1033"/>
      <c r="BR66" s="1033"/>
      <c r="BS66" s="1033"/>
      <c r="BT66" s="1033"/>
      <c r="BU66" s="1033"/>
      <c r="BV66" s="1033"/>
      <c r="BW66" s="1033"/>
      <c r="BX66" s="1033"/>
      <c r="BY66" s="1033"/>
      <c r="BZ66" s="1033"/>
      <c r="CA66" s="1033"/>
      <c r="CB66" s="1033"/>
      <c r="CC66" s="1033"/>
      <c r="CD66" s="1033"/>
      <c r="CE66" s="1033"/>
      <c r="CF66" s="1033"/>
      <c r="CG66" s="1033"/>
      <c r="CH66" s="1033"/>
      <c r="CI66" s="1033"/>
      <c r="CJ66" s="1033"/>
      <c r="CK66" s="1033"/>
      <c r="CL66" s="1033"/>
      <c r="CM66" s="1033"/>
      <c r="CN66" s="1033"/>
      <c r="CO66" s="1033"/>
      <c r="CP66" s="1033"/>
      <c r="CQ66" s="1033"/>
      <c r="CR66" s="1033"/>
      <c r="CS66" s="1033"/>
      <c r="CT66" s="1033"/>
      <c r="CU66" s="1033"/>
      <c r="CV66" s="1033"/>
      <c r="CW66" s="1033"/>
      <c r="CX66" s="1033"/>
      <c r="CY66" s="1033"/>
      <c r="CZ66" s="1033"/>
      <c r="DA66" s="1024"/>
      <c r="DB66" s="1024"/>
      <c r="DC66" s="1024"/>
      <c r="DD66" s="1024"/>
      <c r="DE66" s="1024"/>
      <c r="DF66" s="1024"/>
      <c r="DG66" s="1024"/>
      <c r="DH66" s="1024"/>
      <c r="DI66" s="1024"/>
    </row>
    <row r="67" spans="1:113" s="425" customFormat="1" ht="15.75" customHeight="1">
      <c r="A67" s="867">
        <v>9</v>
      </c>
      <c r="B67" s="1080" t="s">
        <v>354</v>
      </c>
      <c r="C67" s="1068">
        <f>SUM(C68:C70)</f>
        <v>0</v>
      </c>
      <c r="D67" s="1069">
        <f>SUM(D68:D70)</f>
        <v>0</v>
      </c>
      <c r="E67" s="1064" t="e">
        <f>D67/3сп!K41</f>
        <v>#DIV/0!</v>
      </c>
      <c r="F67" s="1064" t="e">
        <f>D67/'5ОР '!D6</f>
        <v>#DIV/0!</v>
      </c>
      <c r="G67" s="1022"/>
      <c r="H67" s="1022"/>
      <c r="I67" s="1022"/>
      <c r="J67" s="1022"/>
      <c r="K67" s="1022"/>
      <c r="L67" s="1022"/>
      <c r="M67" s="1022"/>
      <c r="N67" s="1022"/>
      <c r="O67" s="1022"/>
      <c r="P67" s="1022"/>
      <c r="Q67" s="1022"/>
      <c r="R67" s="1022"/>
      <c r="S67" s="1022"/>
      <c r="T67" s="1022"/>
      <c r="U67" s="1022"/>
      <c r="V67" s="1022"/>
      <c r="W67" s="1022"/>
      <c r="X67" s="1022"/>
      <c r="Y67" s="1022"/>
      <c r="Z67" s="1022"/>
      <c r="AA67" s="1022"/>
      <c r="AB67" s="1022"/>
      <c r="AC67" s="1022"/>
      <c r="AD67" s="1022"/>
      <c r="AE67" s="1022"/>
      <c r="AF67" s="1022"/>
      <c r="AG67" s="1022"/>
      <c r="AH67" s="1022"/>
      <c r="AI67" s="1022"/>
      <c r="AJ67" s="1022"/>
      <c r="AK67" s="1022"/>
      <c r="AL67" s="1022"/>
      <c r="AM67" s="1022"/>
      <c r="AN67" s="1022"/>
      <c r="AO67" s="1022"/>
      <c r="AP67" s="1022"/>
      <c r="AQ67" s="1022"/>
      <c r="AR67" s="1022"/>
      <c r="AS67" s="1022"/>
      <c r="AT67" s="1022"/>
      <c r="AU67" s="1022"/>
      <c r="AV67" s="1022"/>
      <c r="AW67" s="1022"/>
      <c r="AX67" s="1022"/>
      <c r="AY67" s="1022"/>
      <c r="AZ67" s="1022"/>
      <c r="BA67" s="1022"/>
      <c r="BB67" s="1022"/>
      <c r="BC67" s="1022"/>
      <c r="BD67" s="1022"/>
      <c r="BE67" s="1022"/>
      <c r="BF67" s="1022"/>
      <c r="BG67" s="1022"/>
      <c r="BH67" s="1022"/>
      <c r="BI67" s="1022"/>
      <c r="BJ67" s="1022"/>
      <c r="BK67" s="1022"/>
      <c r="BL67" s="1022"/>
      <c r="BM67" s="1022"/>
      <c r="BN67" s="1022"/>
      <c r="BO67" s="1022"/>
      <c r="BP67" s="1022"/>
      <c r="BQ67" s="1022"/>
      <c r="BR67" s="1022"/>
      <c r="BS67" s="1022"/>
      <c r="BT67" s="1022"/>
      <c r="BU67" s="1022"/>
      <c r="BV67" s="1022"/>
      <c r="BW67" s="1022"/>
      <c r="BX67" s="1022"/>
      <c r="BY67" s="1022"/>
      <c r="BZ67" s="1022"/>
      <c r="CA67" s="1022"/>
      <c r="CB67" s="1022"/>
      <c r="CC67" s="1022"/>
      <c r="CD67" s="1022"/>
      <c r="CE67" s="1022"/>
      <c r="CF67" s="1022"/>
      <c r="CG67" s="1022"/>
      <c r="CH67" s="1022"/>
      <c r="CI67" s="1022"/>
      <c r="CJ67" s="1022"/>
      <c r="CK67" s="1022"/>
      <c r="CL67" s="1022"/>
      <c r="CM67" s="1022"/>
      <c r="CN67" s="1022"/>
      <c r="CO67" s="1022"/>
      <c r="CP67" s="1022"/>
      <c r="CQ67" s="1022"/>
      <c r="CR67" s="1022"/>
      <c r="CS67" s="1022"/>
      <c r="CT67" s="1022"/>
      <c r="CU67" s="1022"/>
      <c r="CV67" s="1022"/>
      <c r="CW67" s="1022"/>
      <c r="CX67" s="1022"/>
      <c r="CY67" s="1022"/>
      <c r="CZ67" s="1022"/>
      <c r="DA67" s="1024"/>
      <c r="DB67" s="1024"/>
      <c r="DC67" s="1024"/>
      <c r="DD67" s="1024"/>
      <c r="DE67" s="1024"/>
      <c r="DF67" s="1024"/>
      <c r="DG67" s="1024"/>
      <c r="DH67" s="1024"/>
      <c r="DI67" s="1024"/>
    </row>
    <row r="68" spans="1:113" s="425" customFormat="1" ht="12.75">
      <c r="A68" s="867"/>
      <c r="B68" s="1044" t="s">
        <v>355</v>
      </c>
      <c r="C68" s="1031"/>
      <c r="D68" s="1031"/>
      <c r="E68" s="1067"/>
      <c r="F68" s="1067"/>
      <c r="G68" s="1033"/>
      <c r="H68" s="1033"/>
      <c r="I68" s="1033"/>
      <c r="J68" s="1033"/>
      <c r="K68" s="1033"/>
      <c r="L68" s="1033"/>
      <c r="M68" s="1033"/>
      <c r="N68" s="1033"/>
      <c r="O68" s="1033"/>
      <c r="P68" s="1033"/>
      <c r="Q68" s="1033"/>
      <c r="R68" s="1033"/>
      <c r="S68" s="1033"/>
      <c r="T68" s="1033"/>
      <c r="U68" s="1033"/>
      <c r="V68" s="1033"/>
      <c r="W68" s="1033"/>
      <c r="X68" s="1033"/>
      <c r="Y68" s="1033"/>
      <c r="Z68" s="1033"/>
      <c r="AA68" s="1033"/>
      <c r="AB68" s="1033"/>
      <c r="AC68" s="1033"/>
      <c r="AD68" s="1033"/>
      <c r="AE68" s="1033"/>
      <c r="AF68" s="1033"/>
      <c r="AG68" s="1033"/>
      <c r="AH68" s="1033"/>
      <c r="AI68" s="1033"/>
      <c r="AJ68" s="1033"/>
      <c r="AK68" s="1033"/>
      <c r="AL68" s="1033"/>
      <c r="AM68" s="1033"/>
      <c r="AN68" s="1033"/>
      <c r="AO68" s="1033"/>
      <c r="AP68" s="1033"/>
      <c r="AQ68" s="1033"/>
      <c r="AR68" s="1033"/>
      <c r="AS68" s="1033"/>
      <c r="AT68" s="1033"/>
      <c r="AU68" s="1033"/>
      <c r="AV68" s="1033"/>
      <c r="AW68" s="1033"/>
      <c r="AX68" s="1033"/>
      <c r="AY68" s="1033"/>
      <c r="AZ68" s="1033"/>
      <c r="BA68" s="1033"/>
      <c r="BB68" s="1033"/>
      <c r="BC68" s="1033"/>
      <c r="BD68" s="1033"/>
      <c r="BE68" s="1033"/>
      <c r="BF68" s="1033"/>
      <c r="BG68" s="1033"/>
      <c r="BH68" s="1033"/>
      <c r="BI68" s="1033"/>
      <c r="BJ68" s="1033"/>
      <c r="BK68" s="1033"/>
      <c r="BL68" s="1033"/>
      <c r="BM68" s="1033"/>
      <c r="BN68" s="1033"/>
      <c r="BO68" s="1033"/>
      <c r="BP68" s="1033"/>
      <c r="BQ68" s="1033"/>
      <c r="BR68" s="1033"/>
      <c r="BS68" s="1033"/>
      <c r="BT68" s="1033"/>
      <c r="BU68" s="1033"/>
      <c r="BV68" s="1033"/>
      <c r="BW68" s="1033"/>
      <c r="BX68" s="1033"/>
      <c r="BY68" s="1033"/>
      <c r="BZ68" s="1033"/>
      <c r="CA68" s="1033"/>
      <c r="CB68" s="1033"/>
      <c r="CC68" s="1033"/>
      <c r="CD68" s="1033"/>
      <c r="CE68" s="1033"/>
      <c r="CF68" s="1033"/>
      <c r="CG68" s="1033"/>
      <c r="CH68" s="1033"/>
      <c r="CI68" s="1033"/>
      <c r="CJ68" s="1033"/>
      <c r="CK68" s="1033"/>
      <c r="CL68" s="1033"/>
      <c r="CM68" s="1033"/>
      <c r="CN68" s="1033"/>
      <c r="CO68" s="1033"/>
      <c r="CP68" s="1033"/>
      <c r="CQ68" s="1033"/>
      <c r="CR68" s="1033"/>
      <c r="CS68" s="1033"/>
      <c r="CT68" s="1033"/>
      <c r="CU68" s="1033"/>
      <c r="CV68" s="1033"/>
      <c r="CW68" s="1033"/>
      <c r="CX68" s="1033"/>
      <c r="CY68" s="1033"/>
      <c r="CZ68" s="1033"/>
      <c r="DA68" s="1024"/>
      <c r="DB68" s="1024"/>
      <c r="DC68" s="1024"/>
      <c r="DD68" s="1024"/>
      <c r="DE68" s="1024"/>
      <c r="DF68" s="1024"/>
      <c r="DG68" s="1024"/>
      <c r="DH68" s="1024"/>
      <c r="DI68" s="1024"/>
    </row>
    <row r="69" spans="1:113" s="425" customFormat="1" ht="12.75">
      <c r="A69" s="867"/>
      <c r="B69" s="1044" t="s">
        <v>356</v>
      </c>
      <c r="C69" s="1031"/>
      <c r="D69" s="1031"/>
      <c r="E69" s="1067"/>
      <c r="F69" s="1067"/>
      <c r="G69" s="1033"/>
      <c r="H69" s="1033"/>
      <c r="I69" s="1033"/>
      <c r="J69" s="1033"/>
      <c r="K69" s="1033"/>
      <c r="L69" s="1033"/>
      <c r="M69" s="1033"/>
      <c r="N69" s="1033"/>
      <c r="O69" s="1033"/>
      <c r="P69" s="1033"/>
      <c r="Q69" s="1033"/>
      <c r="R69" s="1033"/>
      <c r="S69" s="1033"/>
      <c r="T69" s="1033"/>
      <c r="U69" s="1033"/>
      <c r="V69" s="1033"/>
      <c r="W69" s="1033"/>
      <c r="X69" s="1033"/>
      <c r="Y69" s="1033"/>
      <c r="Z69" s="1033"/>
      <c r="AA69" s="1033"/>
      <c r="AB69" s="1033"/>
      <c r="AC69" s="1033"/>
      <c r="AD69" s="1033"/>
      <c r="AE69" s="1033"/>
      <c r="AF69" s="1033"/>
      <c r="AG69" s="1033"/>
      <c r="AH69" s="1033"/>
      <c r="AI69" s="1033"/>
      <c r="AJ69" s="1033"/>
      <c r="AK69" s="1033"/>
      <c r="AL69" s="1033"/>
      <c r="AM69" s="1033"/>
      <c r="AN69" s="1033"/>
      <c r="AO69" s="1033"/>
      <c r="AP69" s="1033"/>
      <c r="AQ69" s="1033"/>
      <c r="AR69" s="1033"/>
      <c r="AS69" s="1033"/>
      <c r="AT69" s="1033"/>
      <c r="AU69" s="1033"/>
      <c r="AV69" s="1033"/>
      <c r="AW69" s="1033"/>
      <c r="AX69" s="1033"/>
      <c r="AY69" s="1033"/>
      <c r="AZ69" s="1033"/>
      <c r="BA69" s="1033"/>
      <c r="BB69" s="1033"/>
      <c r="BC69" s="1033"/>
      <c r="BD69" s="1033"/>
      <c r="BE69" s="1033"/>
      <c r="BF69" s="1033"/>
      <c r="BG69" s="1033"/>
      <c r="BH69" s="1033"/>
      <c r="BI69" s="1033"/>
      <c r="BJ69" s="1033"/>
      <c r="BK69" s="1033"/>
      <c r="BL69" s="1033"/>
      <c r="BM69" s="1033"/>
      <c r="BN69" s="1033"/>
      <c r="BO69" s="1033"/>
      <c r="BP69" s="1033"/>
      <c r="BQ69" s="1033"/>
      <c r="BR69" s="1033"/>
      <c r="BS69" s="1033"/>
      <c r="BT69" s="1033"/>
      <c r="BU69" s="1033"/>
      <c r="BV69" s="1033"/>
      <c r="BW69" s="1033"/>
      <c r="BX69" s="1033"/>
      <c r="BY69" s="1033"/>
      <c r="BZ69" s="1033"/>
      <c r="CA69" s="1033"/>
      <c r="CB69" s="1033"/>
      <c r="CC69" s="1033"/>
      <c r="CD69" s="1033"/>
      <c r="CE69" s="1033"/>
      <c r="CF69" s="1033"/>
      <c r="CG69" s="1033"/>
      <c r="CH69" s="1033"/>
      <c r="CI69" s="1033"/>
      <c r="CJ69" s="1033"/>
      <c r="CK69" s="1033"/>
      <c r="CL69" s="1033"/>
      <c r="CM69" s="1033"/>
      <c r="CN69" s="1033"/>
      <c r="CO69" s="1033"/>
      <c r="CP69" s="1033"/>
      <c r="CQ69" s="1033"/>
      <c r="CR69" s="1033"/>
      <c r="CS69" s="1033"/>
      <c r="CT69" s="1033"/>
      <c r="CU69" s="1033"/>
      <c r="CV69" s="1033"/>
      <c r="CW69" s="1033"/>
      <c r="CX69" s="1033"/>
      <c r="CY69" s="1033"/>
      <c r="CZ69" s="1033"/>
      <c r="DA69" s="1024"/>
      <c r="DB69" s="1024"/>
      <c r="DC69" s="1024"/>
      <c r="DD69" s="1024"/>
      <c r="DE69" s="1024"/>
      <c r="DF69" s="1024"/>
      <c r="DG69" s="1024"/>
      <c r="DH69" s="1024"/>
      <c r="DI69" s="1024"/>
    </row>
    <row r="70" spans="1:113" s="425" customFormat="1" ht="12.75">
      <c r="A70" s="867"/>
      <c r="B70" s="1045" t="s">
        <v>357</v>
      </c>
      <c r="C70" s="1031"/>
      <c r="D70" s="1031"/>
      <c r="E70" s="1073"/>
      <c r="F70" s="1073"/>
      <c r="G70" s="1033"/>
      <c r="H70" s="1033"/>
      <c r="I70" s="1033"/>
      <c r="J70" s="1033"/>
      <c r="K70" s="1033"/>
      <c r="L70" s="1033"/>
      <c r="M70" s="1033"/>
      <c r="N70" s="1033"/>
      <c r="O70" s="1033"/>
      <c r="P70" s="1033"/>
      <c r="Q70" s="1033"/>
      <c r="R70" s="1033"/>
      <c r="S70" s="1033"/>
      <c r="T70" s="1033"/>
      <c r="U70" s="1033"/>
      <c r="V70" s="1033"/>
      <c r="W70" s="1033"/>
      <c r="X70" s="1033"/>
      <c r="Y70" s="1033"/>
      <c r="Z70" s="1033"/>
      <c r="AA70" s="1033"/>
      <c r="AB70" s="1033"/>
      <c r="AC70" s="1033"/>
      <c r="AD70" s="1033"/>
      <c r="AE70" s="1033"/>
      <c r="AF70" s="1033"/>
      <c r="AG70" s="1033"/>
      <c r="AH70" s="1033"/>
      <c r="AI70" s="1033"/>
      <c r="AJ70" s="1033"/>
      <c r="AK70" s="1033"/>
      <c r="AL70" s="1033"/>
      <c r="AM70" s="1033"/>
      <c r="AN70" s="1033"/>
      <c r="AO70" s="1033"/>
      <c r="AP70" s="1033"/>
      <c r="AQ70" s="1033"/>
      <c r="AR70" s="1033"/>
      <c r="AS70" s="1033"/>
      <c r="AT70" s="1033"/>
      <c r="AU70" s="1033"/>
      <c r="AV70" s="1033"/>
      <c r="AW70" s="1033"/>
      <c r="AX70" s="1033"/>
      <c r="AY70" s="1033"/>
      <c r="AZ70" s="1033"/>
      <c r="BA70" s="1033"/>
      <c r="BB70" s="1033"/>
      <c r="BC70" s="1033"/>
      <c r="BD70" s="1033"/>
      <c r="BE70" s="1033"/>
      <c r="BF70" s="1033"/>
      <c r="BG70" s="1033"/>
      <c r="BH70" s="1033"/>
      <c r="BI70" s="1033"/>
      <c r="BJ70" s="1033"/>
      <c r="BK70" s="1033"/>
      <c r="BL70" s="1033"/>
      <c r="BM70" s="1033"/>
      <c r="BN70" s="1033"/>
      <c r="BO70" s="1033"/>
      <c r="BP70" s="1033"/>
      <c r="BQ70" s="1033"/>
      <c r="BR70" s="1033"/>
      <c r="BS70" s="1033"/>
      <c r="BT70" s="1033"/>
      <c r="BU70" s="1033"/>
      <c r="BV70" s="1033"/>
      <c r="BW70" s="1033"/>
      <c r="BX70" s="1033"/>
      <c r="BY70" s="1033"/>
      <c r="BZ70" s="1033"/>
      <c r="CA70" s="1033"/>
      <c r="CB70" s="1033"/>
      <c r="CC70" s="1033"/>
      <c r="CD70" s="1033"/>
      <c r="CE70" s="1033"/>
      <c r="CF70" s="1033"/>
      <c r="CG70" s="1033"/>
      <c r="CH70" s="1033"/>
      <c r="CI70" s="1033"/>
      <c r="CJ70" s="1033"/>
      <c r="CK70" s="1033"/>
      <c r="CL70" s="1033"/>
      <c r="CM70" s="1033"/>
      <c r="CN70" s="1033"/>
      <c r="CO70" s="1033"/>
      <c r="CP70" s="1033"/>
      <c r="CQ70" s="1033"/>
      <c r="CR70" s="1033"/>
      <c r="CS70" s="1033"/>
      <c r="CT70" s="1033"/>
      <c r="CU70" s="1033"/>
      <c r="CV70" s="1033"/>
      <c r="CW70" s="1033"/>
      <c r="CX70" s="1033"/>
      <c r="CY70" s="1033"/>
      <c r="CZ70" s="1033"/>
      <c r="DA70" s="1024"/>
      <c r="DB70" s="1024"/>
      <c r="DC70" s="1024"/>
      <c r="DD70" s="1024"/>
      <c r="DE70" s="1024"/>
      <c r="DF70" s="1024"/>
      <c r="DG70" s="1024"/>
      <c r="DH70" s="1024"/>
      <c r="DI70" s="1024"/>
    </row>
    <row r="71" spans="1:113" s="425" customFormat="1" ht="14.25" customHeight="1">
      <c r="A71" s="1046">
        <v>10</v>
      </c>
      <c r="B71" s="1047" t="s">
        <v>381</v>
      </c>
      <c r="C71" s="1081">
        <f>SUM(C72:C76)</f>
        <v>0</v>
      </c>
      <c r="D71" s="1063">
        <f>SUM(D72:D76)</f>
        <v>0</v>
      </c>
      <c r="E71" s="1064" t="e">
        <f>D71/3сп!K41</f>
        <v>#DIV/0!</v>
      </c>
      <c r="F71" s="1064" t="e">
        <f>D71/'5ОР '!D6</f>
        <v>#DIV/0!</v>
      </c>
      <c r="G71" s="1022"/>
      <c r="H71" s="1022"/>
      <c r="I71" s="1022"/>
      <c r="J71" s="1022"/>
      <c r="K71" s="1022"/>
      <c r="L71" s="1022"/>
      <c r="M71" s="1022"/>
      <c r="N71" s="1022"/>
      <c r="O71" s="1022"/>
      <c r="P71" s="1022"/>
      <c r="Q71" s="1022"/>
      <c r="R71" s="1022"/>
      <c r="S71" s="1022"/>
      <c r="T71" s="1022"/>
      <c r="U71" s="1022"/>
      <c r="V71" s="1022"/>
      <c r="W71" s="1022"/>
      <c r="X71" s="1022"/>
      <c r="Y71" s="1022"/>
      <c r="Z71" s="1022"/>
      <c r="AA71" s="1022"/>
      <c r="AB71" s="1022"/>
      <c r="AC71" s="1022"/>
      <c r="AD71" s="1022"/>
      <c r="AE71" s="1022"/>
      <c r="AF71" s="1022"/>
      <c r="AG71" s="1022"/>
      <c r="AH71" s="1022"/>
      <c r="AI71" s="1022"/>
      <c r="AJ71" s="1022"/>
      <c r="AK71" s="1022"/>
      <c r="AL71" s="1022"/>
      <c r="AM71" s="1022"/>
      <c r="AN71" s="1022"/>
      <c r="AO71" s="1022"/>
      <c r="AP71" s="1022"/>
      <c r="AQ71" s="1022"/>
      <c r="AR71" s="1022"/>
      <c r="AS71" s="1022"/>
      <c r="AT71" s="1022"/>
      <c r="AU71" s="1022"/>
      <c r="AV71" s="1022"/>
      <c r="AW71" s="1022"/>
      <c r="AX71" s="1022"/>
      <c r="AY71" s="1022"/>
      <c r="AZ71" s="1022"/>
      <c r="BA71" s="1022"/>
      <c r="BB71" s="1022"/>
      <c r="BC71" s="1022"/>
      <c r="BD71" s="1022"/>
      <c r="BE71" s="1022"/>
      <c r="BF71" s="1022"/>
      <c r="BG71" s="1022"/>
      <c r="BH71" s="1022"/>
      <c r="BI71" s="1022"/>
      <c r="BJ71" s="1022"/>
      <c r="BK71" s="1022"/>
      <c r="BL71" s="1022"/>
      <c r="BM71" s="1022"/>
      <c r="BN71" s="1022"/>
      <c r="BO71" s="1022"/>
      <c r="BP71" s="1022"/>
      <c r="BQ71" s="1022"/>
      <c r="BR71" s="1022"/>
      <c r="BS71" s="1022"/>
      <c r="BT71" s="1022"/>
      <c r="BU71" s="1022"/>
      <c r="BV71" s="1022"/>
      <c r="BW71" s="1022"/>
      <c r="BX71" s="1022"/>
      <c r="BY71" s="1022"/>
      <c r="BZ71" s="1022"/>
      <c r="CA71" s="1022"/>
      <c r="CB71" s="1022"/>
      <c r="CC71" s="1022"/>
      <c r="CD71" s="1022"/>
      <c r="CE71" s="1022"/>
      <c r="CF71" s="1022"/>
      <c r="CG71" s="1022"/>
      <c r="CH71" s="1022"/>
      <c r="CI71" s="1022"/>
      <c r="CJ71" s="1022"/>
      <c r="CK71" s="1022"/>
      <c r="CL71" s="1022"/>
      <c r="CM71" s="1022"/>
      <c r="CN71" s="1022"/>
      <c r="CO71" s="1022"/>
      <c r="CP71" s="1022"/>
      <c r="CQ71" s="1022"/>
      <c r="CR71" s="1022"/>
      <c r="CS71" s="1022"/>
      <c r="CT71" s="1022"/>
      <c r="CU71" s="1022"/>
      <c r="CV71" s="1022"/>
      <c r="CW71" s="1022"/>
      <c r="CX71" s="1022"/>
      <c r="CY71" s="1022"/>
      <c r="CZ71" s="1022"/>
      <c r="DA71" s="1024"/>
      <c r="DB71" s="1024"/>
      <c r="DC71" s="1024"/>
      <c r="DD71" s="1024"/>
      <c r="DE71" s="1024"/>
      <c r="DF71" s="1024"/>
      <c r="DG71" s="1024"/>
      <c r="DH71" s="1024"/>
      <c r="DI71" s="1024"/>
    </row>
    <row r="72" spans="1:113" s="425" customFormat="1" ht="25.5">
      <c r="A72" s="1082"/>
      <c r="B72" s="1083" t="s">
        <v>382</v>
      </c>
      <c r="C72" s="1031"/>
      <c r="D72" s="1031"/>
      <c r="E72" s="1067"/>
      <c r="F72" s="1067"/>
      <c r="G72" s="1033"/>
      <c r="H72" s="1033"/>
      <c r="I72" s="1033"/>
      <c r="J72" s="1033"/>
      <c r="K72" s="1033"/>
      <c r="L72" s="1033"/>
      <c r="M72" s="1033"/>
      <c r="N72" s="1033"/>
      <c r="O72" s="1033"/>
      <c r="P72" s="1033"/>
      <c r="Q72" s="1033"/>
      <c r="R72" s="1033"/>
      <c r="S72" s="1033"/>
      <c r="T72" s="1033"/>
      <c r="U72" s="1033"/>
      <c r="V72" s="1033"/>
      <c r="W72" s="1033"/>
      <c r="X72" s="1033"/>
      <c r="Y72" s="1033"/>
      <c r="Z72" s="1033"/>
      <c r="AA72" s="1033"/>
      <c r="AB72" s="1033"/>
      <c r="AC72" s="1033"/>
      <c r="AD72" s="1033"/>
      <c r="AE72" s="1033"/>
      <c r="AF72" s="1033"/>
      <c r="AG72" s="1033"/>
      <c r="AH72" s="1033"/>
      <c r="AI72" s="1033"/>
      <c r="AJ72" s="1033"/>
      <c r="AK72" s="1033"/>
      <c r="AL72" s="1033"/>
      <c r="AM72" s="1033"/>
      <c r="AN72" s="1033"/>
      <c r="AO72" s="1033"/>
      <c r="AP72" s="1033"/>
      <c r="AQ72" s="1033"/>
      <c r="AR72" s="1033"/>
      <c r="AS72" s="1033"/>
      <c r="AT72" s="1033"/>
      <c r="AU72" s="1033"/>
      <c r="AV72" s="1033"/>
      <c r="AW72" s="1033"/>
      <c r="AX72" s="1033"/>
      <c r="AY72" s="1033"/>
      <c r="AZ72" s="1033"/>
      <c r="BA72" s="1033"/>
      <c r="BB72" s="1033"/>
      <c r="BC72" s="1033"/>
      <c r="BD72" s="1033"/>
      <c r="BE72" s="1033"/>
      <c r="BF72" s="1033"/>
      <c r="BG72" s="1033"/>
      <c r="BH72" s="1033"/>
      <c r="BI72" s="1033"/>
      <c r="BJ72" s="1033"/>
      <c r="BK72" s="1033"/>
      <c r="BL72" s="1033"/>
      <c r="BM72" s="1033"/>
      <c r="BN72" s="1033"/>
      <c r="BO72" s="1033"/>
      <c r="BP72" s="1033"/>
      <c r="BQ72" s="1033"/>
      <c r="BR72" s="1033"/>
      <c r="BS72" s="1033"/>
      <c r="BT72" s="1033"/>
      <c r="BU72" s="1033"/>
      <c r="BV72" s="1033"/>
      <c r="BW72" s="1033"/>
      <c r="BX72" s="1033"/>
      <c r="BY72" s="1033"/>
      <c r="BZ72" s="1033"/>
      <c r="CA72" s="1033"/>
      <c r="CB72" s="1033"/>
      <c r="CC72" s="1033"/>
      <c r="CD72" s="1033"/>
      <c r="CE72" s="1033"/>
      <c r="CF72" s="1033"/>
      <c r="CG72" s="1033"/>
      <c r="CH72" s="1033"/>
      <c r="CI72" s="1033"/>
      <c r="CJ72" s="1033"/>
      <c r="CK72" s="1033"/>
      <c r="CL72" s="1033"/>
      <c r="CM72" s="1033"/>
      <c r="CN72" s="1033"/>
      <c r="CO72" s="1033"/>
      <c r="CP72" s="1033"/>
      <c r="CQ72" s="1033"/>
      <c r="CR72" s="1033"/>
      <c r="CS72" s="1033"/>
      <c r="CT72" s="1033"/>
      <c r="CU72" s="1033"/>
      <c r="CV72" s="1033"/>
      <c r="CW72" s="1033"/>
      <c r="CX72" s="1033"/>
      <c r="CY72" s="1033"/>
      <c r="CZ72" s="1033"/>
      <c r="DA72" s="1024"/>
      <c r="DB72" s="1024"/>
      <c r="DC72" s="1024"/>
      <c r="DD72" s="1024"/>
      <c r="DE72" s="1024"/>
      <c r="DF72" s="1024"/>
      <c r="DG72" s="1024"/>
      <c r="DH72" s="1024"/>
      <c r="DI72" s="1024"/>
    </row>
    <row r="73" spans="1:113" s="425" customFormat="1" ht="12.75">
      <c r="A73" s="1082"/>
      <c r="B73" s="1084" t="s">
        <v>383</v>
      </c>
      <c r="C73" s="1031"/>
      <c r="D73" s="1031"/>
      <c r="E73" s="1067"/>
      <c r="F73" s="1067"/>
      <c r="G73" s="1033"/>
      <c r="H73" s="1033"/>
      <c r="I73" s="1033"/>
      <c r="J73" s="1033"/>
      <c r="K73" s="1033"/>
      <c r="L73" s="1033"/>
      <c r="M73" s="1033"/>
      <c r="N73" s="1033"/>
      <c r="O73" s="1033"/>
      <c r="P73" s="1033"/>
      <c r="Q73" s="1033"/>
      <c r="R73" s="1033"/>
      <c r="S73" s="1033"/>
      <c r="T73" s="1033"/>
      <c r="U73" s="1033"/>
      <c r="V73" s="1033"/>
      <c r="W73" s="1033"/>
      <c r="X73" s="1033"/>
      <c r="Y73" s="1033"/>
      <c r="Z73" s="1033"/>
      <c r="AA73" s="1033"/>
      <c r="AB73" s="1033"/>
      <c r="AC73" s="1033"/>
      <c r="AD73" s="1033"/>
      <c r="AE73" s="1033"/>
      <c r="AF73" s="1033"/>
      <c r="AG73" s="1033"/>
      <c r="AH73" s="1033"/>
      <c r="AI73" s="1033"/>
      <c r="AJ73" s="1033"/>
      <c r="AK73" s="1033"/>
      <c r="AL73" s="1033"/>
      <c r="AM73" s="1033"/>
      <c r="AN73" s="1033"/>
      <c r="AO73" s="1033"/>
      <c r="AP73" s="1033"/>
      <c r="AQ73" s="1033"/>
      <c r="AR73" s="1033"/>
      <c r="AS73" s="1033"/>
      <c r="AT73" s="1033"/>
      <c r="AU73" s="1033"/>
      <c r="AV73" s="1033"/>
      <c r="AW73" s="1033"/>
      <c r="AX73" s="1033"/>
      <c r="AY73" s="1033"/>
      <c r="AZ73" s="1033"/>
      <c r="BA73" s="1033"/>
      <c r="BB73" s="1033"/>
      <c r="BC73" s="1033"/>
      <c r="BD73" s="1033"/>
      <c r="BE73" s="1033"/>
      <c r="BF73" s="1033"/>
      <c r="BG73" s="1033"/>
      <c r="BH73" s="1033"/>
      <c r="BI73" s="1033"/>
      <c r="BJ73" s="1033"/>
      <c r="BK73" s="1033"/>
      <c r="BL73" s="1033"/>
      <c r="BM73" s="1033"/>
      <c r="BN73" s="1033"/>
      <c r="BO73" s="1033"/>
      <c r="BP73" s="1033"/>
      <c r="BQ73" s="1033"/>
      <c r="BR73" s="1033"/>
      <c r="BS73" s="1033"/>
      <c r="BT73" s="1033"/>
      <c r="BU73" s="1033"/>
      <c r="BV73" s="1033"/>
      <c r="BW73" s="1033"/>
      <c r="BX73" s="1033"/>
      <c r="BY73" s="1033"/>
      <c r="BZ73" s="1033"/>
      <c r="CA73" s="1033"/>
      <c r="CB73" s="1033"/>
      <c r="CC73" s="1033"/>
      <c r="CD73" s="1033"/>
      <c r="CE73" s="1033"/>
      <c r="CF73" s="1033"/>
      <c r="CG73" s="1033"/>
      <c r="CH73" s="1033"/>
      <c r="CI73" s="1033"/>
      <c r="CJ73" s="1033"/>
      <c r="CK73" s="1033"/>
      <c r="CL73" s="1033"/>
      <c r="CM73" s="1033"/>
      <c r="CN73" s="1033"/>
      <c r="CO73" s="1033"/>
      <c r="CP73" s="1033"/>
      <c r="CQ73" s="1033"/>
      <c r="CR73" s="1033"/>
      <c r="CS73" s="1033"/>
      <c r="CT73" s="1033"/>
      <c r="CU73" s="1033"/>
      <c r="CV73" s="1033"/>
      <c r="CW73" s="1033"/>
      <c r="CX73" s="1033"/>
      <c r="CY73" s="1033"/>
      <c r="CZ73" s="1033"/>
      <c r="DA73" s="1024"/>
      <c r="DB73" s="1024"/>
      <c r="DC73" s="1024"/>
      <c r="DD73" s="1024"/>
      <c r="DE73" s="1024"/>
      <c r="DF73" s="1024"/>
      <c r="DG73" s="1024"/>
      <c r="DH73" s="1024"/>
      <c r="DI73" s="1024"/>
    </row>
    <row r="74" spans="1:113" s="425" customFormat="1" ht="12.75">
      <c r="A74" s="475"/>
      <c r="B74" s="1084" t="s">
        <v>384</v>
      </c>
      <c r="C74" s="1031"/>
      <c r="D74" s="1031"/>
      <c r="E74" s="1067"/>
      <c r="F74" s="1067"/>
      <c r="G74" s="1033"/>
      <c r="H74" s="1033"/>
      <c r="I74" s="1033"/>
      <c r="J74" s="1033"/>
      <c r="K74" s="1033"/>
      <c r="L74" s="1033"/>
      <c r="M74" s="1033"/>
      <c r="N74" s="1033"/>
      <c r="O74" s="1033"/>
      <c r="P74" s="1033"/>
      <c r="Q74" s="1033"/>
      <c r="R74" s="1033"/>
      <c r="S74" s="1033"/>
      <c r="T74" s="1033"/>
      <c r="U74" s="1033"/>
      <c r="V74" s="1033"/>
      <c r="W74" s="1033"/>
      <c r="X74" s="1033"/>
      <c r="Y74" s="1033"/>
      <c r="Z74" s="1033"/>
      <c r="AA74" s="1033"/>
      <c r="AB74" s="1033"/>
      <c r="AC74" s="1033"/>
      <c r="AD74" s="1033"/>
      <c r="AE74" s="1033"/>
      <c r="AF74" s="1033"/>
      <c r="AG74" s="1033"/>
      <c r="AH74" s="1033"/>
      <c r="AI74" s="1033"/>
      <c r="AJ74" s="1033"/>
      <c r="AK74" s="1033"/>
      <c r="AL74" s="1033"/>
      <c r="AM74" s="1033"/>
      <c r="AN74" s="1033"/>
      <c r="AO74" s="1033"/>
      <c r="AP74" s="1033"/>
      <c r="AQ74" s="1033"/>
      <c r="AR74" s="1033"/>
      <c r="AS74" s="1033"/>
      <c r="AT74" s="1033"/>
      <c r="AU74" s="1033"/>
      <c r="AV74" s="1033"/>
      <c r="AW74" s="1033"/>
      <c r="AX74" s="1033"/>
      <c r="AY74" s="1033"/>
      <c r="AZ74" s="1033"/>
      <c r="BA74" s="1033"/>
      <c r="BB74" s="1033"/>
      <c r="BC74" s="1033"/>
      <c r="BD74" s="1033"/>
      <c r="BE74" s="1033"/>
      <c r="BF74" s="1033"/>
      <c r="BG74" s="1033"/>
      <c r="BH74" s="1033"/>
      <c r="BI74" s="1033"/>
      <c r="BJ74" s="1033"/>
      <c r="BK74" s="1033"/>
      <c r="BL74" s="1033"/>
      <c r="BM74" s="1033"/>
      <c r="BN74" s="1033"/>
      <c r="BO74" s="1033"/>
      <c r="BP74" s="1033"/>
      <c r="BQ74" s="1033"/>
      <c r="BR74" s="1033"/>
      <c r="BS74" s="1033"/>
      <c r="BT74" s="1033"/>
      <c r="BU74" s="1033"/>
      <c r="BV74" s="1033"/>
      <c r="BW74" s="1033"/>
      <c r="BX74" s="1033"/>
      <c r="BY74" s="1033"/>
      <c r="BZ74" s="1033"/>
      <c r="CA74" s="1033"/>
      <c r="CB74" s="1033"/>
      <c r="CC74" s="1033"/>
      <c r="CD74" s="1033"/>
      <c r="CE74" s="1033"/>
      <c r="CF74" s="1033"/>
      <c r="CG74" s="1033"/>
      <c r="CH74" s="1033"/>
      <c r="CI74" s="1033"/>
      <c r="CJ74" s="1033"/>
      <c r="CK74" s="1033"/>
      <c r="CL74" s="1033"/>
      <c r="CM74" s="1033"/>
      <c r="CN74" s="1033"/>
      <c r="CO74" s="1033"/>
      <c r="CP74" s="1033"/>
      <c r="CQ74" s="1033"/>
      <c r="CR74" s="1033"/>
      <c r="CS74" s="1033"/>
      <c r="CT74" s="1033"/>
      <c r="CU74" s="1033"/>
      <c r="CV74" s="1033"/>
      <c r="CW74" s="1033"/>
      <c r="CX74" s="1033"/>
      <c r="CY74" s="1033"/>
      <c r="CZ74" s="1033"/>
      <c r="DA74" s="1024"/>
      <c r="DB74" s="1024"/>
      <c r="DC74" s="1024"/>
      <c r="DD74" s="1024"/>
      <c r="DE74" s="1024"/>
      <c r="DF74" s="1024"/>
      <c r="DG74" s="1024"/>
      <c r="DH74" s="1024"/>
      <c r="DI74" s="1024"/>
    </row>
    <row r="75" spans="1:113" s="425" customFormat="1" ht="12.75">
      <c r="A75" s="475"/>
      <c r="B75" s="1084" t="s">
        <v>385</v>
      </c>
      <c r="C75" s="1031"/>
      <c r="D75" s="1031"/>
      <c r="E75" s="1067"/>
      <c r="F75" s="1067"/>
      <c r="G75" s="1033"/>
      <c r="H75" s="1033"/>
      <c r="I75" s="1033"/>
      <c r="J75" s="1033"/>
      <c r="K75" s="1033"/>
      <c r="L75" s="1033"/>
      <c r="M75" s="1033"/>
      <c r="N75" s="1033"/>
      <c r="O75" s="1033"/>
      <c r="P75" s="1033"/>
      <c r="Q75" s="1033"/>
      <c r="R75" s="1033"/>
      <c r="S75" s="1033"/>
      <c r="T75" s="1033"/>
      <c r="U75" s="1033"/>
      <c r="V75" s="1033"/>
      <c r="W75" s="1033"/>
      <c r="X75" s="1033"/>
      <c r="Y75" s="1033"/>
      <c r="Z75" s="1033"/>
      <c r="AA75" s="1033"/>
      <c r="AB75" s="1033"/>
      <c r="AC75" s="1033"/>
      <c r="AD75" s="1033"/>
      <c r="AE75" s="1033"/>
      <c r="AF75" s="1033"/>
      <c r="AG75" s="1033"/>
      <c r="AH75" s="1033"/>
      <c r="AI75" s="1033"/>
      <c r="AJ75" s="1033"/>
      <c r="AK75" s="1033"/>
      <c r="AL75" s="1033"/>
      <c r="AM75" s="1033"/>
      <c r="AN75" s="1033"/>
      <c r="AO75" s="1033"/>
      <c r="AP75" s="1033"/>
      <c r="AQ75" s="1033"/>
      <c r="AR75" s="1033"/>
      <c r="AS75" s="1033"/>
      <c r="AT75" s="1033"/>
      <c r="AU75" s="1033"/>
      <c r="AV75" s="1033"/>
      <c r="AW75" s="1033"/>
      <c r="AX75" s="1033"/>
      <c r="AY75" s="1033"/>
      <c r="AZ75" s="1033"/>
      <c r="BA75" s="1033"/>
      <c r="BB75" s="1033"/>
      <c r="BC75" s="1033"/>
      <c r="BD75" s="1033"/>
      <c r="BE75" s="1033"/>
      <c r="BF75" s="1033"/>
      <c r="BG75" s="1033"/>
      <c r="BH75" s="1033"/>
      <c r="BI75" s="1033"/>
      <c r="BJ75" s="1033"/>
      <c r="BK75" s="1033"/>
      <c r="BL75" s="1033"/>
      <c r="BM75" s="1033"/>
      <c r="BN75" s="1033"/>
      <c r="BO75" s="1033"/>
      <c r="BP75" s="1033"/>
      <c r="BQ75" s="1033"/>
      <c r="BR75" s="1033"/>
      <c r="BS75" s="1033"/>
      <c r="BT75" s="1033"/>
      <c r="BU75" s="1033"/>
      <c r="BV75" s="1033"/>
      <c r="BW75" s="1033"/>
      <c r="BX75" s="1033"/>
      <c r="BY75" s="1033"/>
      <c r="BZ75" s="1033"/>
      <c r="CA75" s="1033"/>
      <c r="CB75" s="1033"/>
      <c r="CC75" s="1033"/>
      <c r="CD75" s="1033"/>
      <c r="CE75" s="1033"/>
      <c r="CF75" s="1033"/>
      <c r="CG75" s="1033"/>
      <c r="CH75" s="1033"/>
      <c r="CI75" s="1033"/>
      <c r="CJ75" s="1033"/>
      <c r="CK75" s="1033"/>
      <c r="CL75" s="1033"/>
      <c r="CM75" s="1033"/>
      <c r="CN75" s="1033"/>
      <c r="CO75" s="1033"/>
      <c r="CP75" s="1033"/>
      <c r="CQ75" s="1033"/>
      <c r="CR75" s="1033"/>
      <c r="CS75" s="1033"/>
      <c r="CT75" s="1033"/>
      <c r="CU75" s="1033"/>
      <c r="CV75" s="1033"/>
      <c r="CW75" s="1033"/>
      <c r="CX75" s="1033"/>
      <c r="CY75" s="1033"/>
      <c r="CZ75" s="1033"/>
      <c r="DA75" s="1024"/>
      <c r="DB75" s="1024"/>
      <c r="DC75" s="1024"/>
      <c r="DD75" s="1024"/>
      <c r="DE75" s="1024"/>
      <c r="DF75" s="1024"/>
      <c r="DG75" s="1024"/>
      <c r="DH75" s="1024"/>
      <c r="DI75" s="1024"/>
    </row>
    <row r="76" spans="1:6" s="425" customFormat="1" ht="12.75">
      <c r="A76" s="475"/>
      <c r="B76" s="1085" t="s">
        <v>386</v>
      </c>
      <c r="C76" s="1031"/>
      <c r="D76" s="1031"/>
      <c r="E76" s="1086"/>
      <c r="F76" s="1086"/>
    </row>
    <row r="77" spans="3:9" s="425" customFormat="1" ht="15.75">
      <c r="C77" s="1087" t="s">
        <v>255</v>
      </c>
      <c r="D77" s="1088">
        <f>SUM(D71+D67+D62+D59+D52+D47+D37+D27+D17+D7)</f>
        <v>0</v>
      </c>
      <c r="E77" s="1064" t="e">
        <f>D77/3сп!K41</f>
        <v>#DIV/0!</v>
      </c>
      <c r="F77" s="1064" t="e">
        <f>D77/'5ОР '!D6</f>
        <v>#DIV/0!</v>
      </c>
      <c r="I77" s="177"/>
    </row>
  </sheetData>
  <sheetProtection password="CC31" sheet="1" objects="1" scenarios="1"/>
  <mergeCells count="110">
    <mergeCell ref="C3:D4"/>
    <mergeCell ref="E3:F4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CC4:CD4"/>
    <mergeCell ref="CE4:CF4"/>
    <mergeCell ref="CG4:CH4"/>
    <mergeCell ref="CI4:CJ4"/>
    <mergeCell ref="CK4:CL4"/>
    <mergeCell ref="CM4:CN4"/>
    <mergeCell ref="CO4:CP4"/>
    <mergeCell ref="CQ4:CR4"/>
    <mergeCell ref="CS4:CT4"/>
    <mergeCell ref="CU4:CV4"/>
    <mergeCell ref="CW4:CX4"/>
    <mergeCell ref="CY4:CZ4"/>
    <mergeCell ref="A7:A16"/>
    <mergeCell ref="A17:A26"/>
    <mergeCell ref="A27:A36"/>
    <mergeCell ref="A37:A46"/>
    <mergeCell ref="A47:A51"/>
    <mergeCell ref="A52:A58"/>
    <mergeCell ref="A59:A61"/>
    <mergeCell ref="A62:A65"/>
    <mergeCell ref="A67:A70"/>
    <mergeCell ref="A74:A76"/>
  </mergeCells>
  <printOptions horizontalCentered="1" verticalCentered="1"/>
  <pageMargins left="0.43333333333333335" right="0.39375" top="0.39375" bottom="0.39375" header="0.5118055555555555" footer="0.5118055555555555"/>
  <pageSetup horizontalDpi="300" verticalDpi="300" orientation="portrait" pageOrder="overThenDown" paperSize="9" scale="69"/>
  <colBreaks count="7" manualBreakCount="7">
    <brk id="6" max="65535" man="1"/>
    <brk id="18" max="65535" man="1"/>
    <brk id="32" max="65535" man="1"/>
    <brk id="46" max="65535" man="1"/>
    <brk id="60" max="65535" man="1"/>
    <brk id="76" max="65535" man="1"/>
    <brk id="9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ХАО-ХАЙ</dc:creator>
  <cp:keywords/>
  <dc:description/>
  <cp:lastModifiedBy/>
  <cp:lastPrinted>2012-04-19T08:49:05Z</cp:lastPrinted>
  <dcterms:created xsi:type="dcterms:W3CDTF">2011-05-10T11:55:16Z</dcterms:created>
  <dcterms:modified xsi:type="dcterms:W3CDTF">2012-05-14T06:25:03Z</dcterms:modified>
  <cp:category/>
  <cp:version/>
  <cp:contentType/>
  <cp:contentStatus/>
  <cp:revision>5</cp:revision>
</cp:coreProperties>
</file>